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s>
  <definedNames>
    <definedName name="_xlnm.Print_Area" localSheetId="0">'1日目'!$A$1:$M$54</definedName>
    <definedName name="_xlnm.Print_Area" localSheetId="1">'2日目'!$E$1:$L$20</definedName>
    <definedName name="_xlnm.Print_Area" localSheetId="2">'3日目'!$E$1:$L$17</definedName>
    <definedName name="_xlnm.Print_Area" localSheetId="3">'4日目'!$A$1:$L$20</definedName>
    <definedName name="_xlnm.Print_Area" localSheetId="4">まとめ!$A$1:$N$82</definedName>
    <definedName name="_xlnm.Print_Area" localSheetId="6">原簿!$E$1:$L$20</definedName>
    <definedName name="_xlnm.Print_Area" localSheetId="5">入力の仕方!$A$1:$N$24</definedName>
  </definedNames>
  <calcPr calcId="145621"/>
</workbook>
</file>

<file path=xl/calcChain.xml><?xml version="1.0" encoding="utf-8"?>
<calcChain xmlns="http://schemas.openxmlformats.org/spreadsheetml/2006/main">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s="1"/>
  <c r="AA11" i="12" l="1"/>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c r="AA10" i="4"/>
  <c r="AB9" i="4"/>
  <c r="AA9" i="4"/>
  <c r="AB8" i="4"/>
  <c r="AA8" i="4"/>
  <c r="AB7" i="4"/>
  <c r="AA7" i="4"/>
  <c r="AB6" i="4"/>
  <c r="AA6" i="4"/>
  <c r="AB5" i="4"/>
  <c r="AA5" i="4"/>
  <c r="AB4"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9" l="1"/>
  <c r="AC9" i="9"/>
  <c r="AC8" i="9"/>
  <c r="AC7" i="9"/>
  <c r="AC6" i="9"/>
  <c r="AB11" i="9"/>
  <c r="AC5" i="9"/>
  <c r="AC4" i="9"/>
  <c r="AC10" i="7"/>
  <c r="AC9" i="7"/>
  <c r="AC8" i="7"/>
  <c r="AC7" i="7"/>
  <c r="AC6" i="7"/>
  <c r="AC5" i="7"/>
  <c r="AB11" i="7"/>
  <c r="AC4" i="7"/>
  <c r="AC10" i="6"/>
  <c r="AC9" i="6"/>
  <c r="AC8" i="6"/>
  <c r="AC7" i="6"/>
  <c r="AC6" i="6"/>
  <c r="AB11" i="6"/>
  <c r="AC5" i="6"/>
  <c r="AC4" i="6"/>
  <c r="AC11" i="6" s="1"/>
  <c r="AA11" i="6"/>
  <c r="J15" i="10"/>
  <c r="K14" i="10"/>
  <c r="AC9" i="4"/>
  <c r="AC8" i="4"/>
  <c r="K12" i="10"/>
  <c r="AC7" i="4"/>
  <c r="J11" i="10"/>
  <c r="K10" i="10"/>
  <c r="K16" i="10" s="1"/>
  <c r="AC5" i="4"/>
  <c r="AC4" i="4"/>
  <c r="K11" i="10"/>
  <c r="K13" i="10"/>
  <c r="K15" i="10"/>
  <c r="K9" i="10"/>
  <c r="J10" i="10"/>
  <c r="J12" i="10"/>
  <c r="L12" i="10" s="1"/>
  <c r="J14" i="10"/>
  <c r="AC11" i="7" l="1"/>
  <c r="AC11" i="9"/>
  <c r="AA11" i="9"/>
  <c r="AA11" i="7"/>
  <c r="L14" i="10"/>
  <c r="AC6" i="4"/>
  <c r="AC10" i="4"/>
  <c r="J13" i="10"/>
  <c r="J16" i="10" s="1"/>
  <c r="AA11" i="4"/>
  <c r="J9" i="10"/>
  <c r="AB11" i="4"/>
  <c r="L15" i="10"/>
  <c r="L11" i="10"/>
  <c r="L10" i="10"/>
  <c r="L9" i="10"/>
  <c r="AC11" i="4" l="1"/>
  <c r="L13" i="10"/>
  <c r="L16" i="10"/>
  <c r="K5" i="9"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F18" i="10" s="1"/>
  <c r="E13" i="10"/>
  <c r="D13" i="10"/>
  <c r="F7" i="10"/>
  <c r="F8" i="10"/>
  <c r="F9" i="10"/>
  <c r="F10" i="10"/>
  <c r="F11" i="10"/>
  <c r="E7" i="10"/>
  <c r="E8" i="10"/>
  <c r="E9" i="10"/>
  <c r="E10" i="10"/>
  <c r="E11" i="10"/>
  <c r="D7" i="10"/>
  <c r="D8" i="10"/>
  <c r="D9" i="10"/>
  <c r="D10" i="10"/>
  <c r="D11" i="10"/>
  <c r="C7" i="10"/>
  <c r="C8" i="10"/>
  <c r="C9" i="10"/>
  <c r="C10" i="10"/>
  <c r="C11" i="10"/>
  <c r="C6" i="10"/>
  <c r="F6" i="10"/>
  <c r="E6" i="10"/>
  <c r="D6" i="10"/>
  <c r="D25" i="10" l="1"/>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K8" i="9"/>
  <c r="I8" i="9"/>
  <c r="G8" i="9"/>
  <c r="K7" i="9"/>
  <c r="I7" i="9"/>
  <c r="G7" i="9"/>
  <c r="K6" i="9"/>
  <c r="I6" i="9"/>
  <c r="G6" i="9"/>
  <c r="I5" i="9"/>
  <c r="G5" i="9"/>
  <c r="K4" i="9"/>
  <c r="I4" i="9"/>
  <c r="G4"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<sst xmlns="http://schemas.openxmlformats.org/spreadsheetml/2006/main" count="529" uniqueCount="168">
  <si>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</si>
  <si>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</si>
  <si>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</si>
  <si>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</si>
  <si>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</si>
  <si>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パソコン講座「上手な写真の撮り方とパソコン編集」　ちょっと一言①　　　平成27年5月9日分</t>
    <rPh sb="4" eb="6">
      <t>コウザ</t>
    </rPh>
    <rPh sb="7" eb="9">
      <t>ジョウズ</t>
    </rPh>
    <rPh sb="10" eb="12">
      <t>シャシン</t>
    </rPh>
    <rPh sb="13" eb="14">
      <t>ト</t>
    </rPh>
    <rPh sb="15" eb="16">
      <t>カタ</t>
    </rPh>
    <rPh sb="21" eb="23">
      <t>ヘンシュウ</t>
    </rPh>
    <rPh sb="29" eb="31">
      <t>ヒトコト</t>
    </rPh>
    <rPh sb="35" eb="37">
      <t>ヘイセイ</t>
    </rPh>
    <rPh sb="39" eb="40">
      <t>ネン</t>
    </rPh>
    <rPh sb="41" eb="42">
      <t>ガツ</t>
    </rPh>
    <rPh sb="43" eb="44">
      <t>ヒ</t>
    </rPh>
    <rPh sb="44" eb="45">
      <t>ブン</t>
    </rPh>
    <phoneticPr fontId="1"/>
  </si>
  <si>
    <t>カメラの機種</t>
    <rPh sb="4" eb="6">
      <t>キシュ</t>
    </rPh>
    <phoneticPr fontId="1"/>
  </si>
  <si>
    <t>キャノン　パワーシット　ＳＸ1301Ｓ</t>
    <phoneticPr fontId="1"/>
  </si>
  <si>
    <t>写すことに気が行って、シャッターを押すだけでした。でもバランスを考えて写す事に気を付けることが大切と分かりました。</t>
    <rPh sb="0" eb="1">
      <t>ウツ</t>
    </rPh>
    <rPh sb="5" eb="6">
      <t>キ</t>
    </rPh>
    <rPh sb="7" eb="8">
      <t>イ</t>
    </rPh>
    <rPh sb="17" eb="18">
      <t>オ</t>
    </rPh>
    <rPh sb="32" eb="33">
      <t>カンガ</t>
    </rPh>
    <rPh sb="35" eb="36">
      <t>ウツ</t>
    </rPh>
    <rPh sb="37" eb="38">
      <t>コト</t>
    </rPh>
    <rPh sb="39" eb="40">
      <t>キ</t>
    </rPh>
    <rPh sb="41" eb="42">
      <t>ツ</t>
    </rPh>
    <rPh sb="47" eb="49">
      <t>タイセツ</t>
    </rPh>
    <rPh sb="50" eb="51">
      <t>ワ</t>
    </rPh>
    <phoneticPr fontId="1"/>
  </si>
  <si>
    <t>大変にわかりやすく説明していただき有意義な講習でした。</t>
    <rPh sb="0" eb="2">
      <t>タイヘン</t>
    </rPh>
    <rPh sb="9" eb="11">
      <t>セツメイ</t>
    </rPh>
    <rPh sb="17" eb="20">
      <t>ユウイギ</t>
    </rPh>
    <rPh sb="21" eb="23">
      <t>コウシュウ</t>
    </rPh>
    <phoneticPr fontId="1"/>
  </si>
  <si>
    <t>ソニー　ＤＳＣ－ＲＸ100</t>
    <phoneticPr fontId="1"/>
  </si>
  <si>
    <t>ソニー　cyber-shot　DSC－W170</t>
    <phoneticPr fontId="1"/>
  </si>
  <si>
    <t>写真をとる時の四隅、左右のバランスを特に気を付けて撮るようにします</t>
    <rPh sb="0" eb="2">
      <t>シャシン</t>
    </rPh>
    <rPh sb="5" eb="6">
      <t>トキ</t>
    </rPh>
    <rPh sb="7" eb="9">
      <t>ヨスミ</t>
    </rPh>
    <rPh sb="10" eb="12">
      <t>サユウ</t>
    </rPh>
    <rPh sb="18" eb="19">
      <t>トク</t>
    </rPh>
    <rPh sb="20" eb="21">
      <t>キ</t>
    </rPh>
    <rPh sb="22" eb="23">
      <t>ツ</t>
    </rPh>
    <rPh sb="25" eb="26">
      <t>ト</t>
    </rPh>
    <phoneticPr fontId="1"/>
  </si>
  <si>
    <t>フジフィルム　FINPIX　S1</t>
    <phoneticPr fontId="1"/>
  </si>
  <si>
    <t>ニコンD5000</t>
    <phoneticPr fontId="1"/>
  </si>
  <si>
    <t>わかりやすい説明ありがとうございました</t>
    <rPh sb="6" eb="8">
      <t>セツメイ</t>
    </rPh>
    <phoneticPr fontId="1"/>
  </si>
  <si>
    <t>ソニーα5100</t>
    <phoneticPr fontId="1"/>
  </si>
  <si>
    <t>楽しかったです。</t>
    <rPh sb="0" eb="1">
      <t>タノ</t>
    </rPh>
    <phoneticPr fontId="1"/>
  </si>
  <si>
    <t>ニコン　ＣＯＯＬＰＩＸ　Ｐ6000</t>
    <phoneticPr fontId="1"/>
  </si>
  <si>
    <t>ＯＬＹＭＰＵＳ</t>
    <phoneticPr fontId="1"/>
  </si>
  <si>
    <t>とてもわかりやすくお話して下さってありがとうございました。</t>
    <rPh sb="10" eb="11">
      <t>ハナシ</t>
    </rPh>
    <rPh sb="13" eb="14">
      <t>クダ</t>
    </rPh>
    <phoneticPr fontId="1"/>
  </si>
  <si>
    <t>キャノン　ＥＯＳ　ＫＩＳＳ×5</t>
    <phoneticPr fontId="1"/>
  </si>
  <si>
    <t>デジカメの撮影方法は大変参考になりました</t>
    <rPh sb="5" eb="7">
      <t>サツエイ</t>
    </rPh>
    <rPh sb="7" eb="9">
      <t>ホウホウ</t>
    </rPh>
    <rPh sb="10" eb="12">
      <t>タイヘン</t>
    </rPh>
    <rPh sb="12" eb="14">
      <t>サンコウ</t>
    </rPh>
    <phoneticPr fontId="1"/>
  </si>
  <si>
    <t>キャノン　ＩＸＹ　920ＩＳ</t>
    <phoneticPr fontId="1"/>
  </si>
  <si>
    <t>大変楽しく講習出来ました。</t>
    <rPh sb="0" eb="2">
      <t>タイヘン</t>
    </rPh>
    <rPh sb="2" eb="3">
      <t>タノ</t>
    </rPh>
    <rPh sb="5" eb="7">
      <t>コウシュウ</t>
    </rPh>
    <rPh sb="7" eb="9">
      <t>デキ</t>
    </rPh>
    <phoneticPr fontId="1"/>
  </si>
  <si>
    <t>ニコン　ＣＯＯＬＰＩＸ　Ｓ9600</t>
    <phoneticPr fontId="1"/>
  </si>
  <si>
    <t>キャノン　イオスＦ1ＳＳ　Ｘ5</t>
    <phoneticPr fontId="1"/>
  </si>
  <si>
    <t>今まで何気なく撮っていたので改めてポイントの大切さが認識できた。</t>
    <rPh sb="0" eb="1">
      <t>イマ</t>
    </rPh>
    <rPh sb="3" eb="5">
      <t>ナニゲ</t>
    </rPh>
    <rPh sb="7" eb="8">
      <t>ト</t>
    </rPh>
    <rPh sb="14" eb="15">
      <t>アラタ</t>
    </rPh>
    <rPh sb="22" eb="24">
      <t>タイセツ</t>
    </rPh>
    <rPh sb="26" eb="28">
      <t>ニンシキ</t>
    </rPh>
    <phoneticPr fontId="1"/>
  </si>
  <si>
    <t>キャノン　PC1249（ＩＸＹ）</t>
    <phoneticPr fontId="1"/>
  </si>
  <si>
    <t>講師が撮った集合写真～桜並木の撮影を終えて＊北地区文化センター前</t>
    <phoneticPr fontId="1"/>
  </si>
  <si>
    <t>パソコン講座「上手な写真の撮り方とパソコン編集」　ちょっと一言②　　　平成27年5月16日分</t>
    <rPh sb="4" eb="6">
      <t>コウザ</t>
    </rPh>
    <rPh sb="7" eb="9">
      <t>ジョウズ</t>
    </rPh>
    <rPh sb="10" eb="12">
      <t>シャシン</t>
    </rPh>
    <rPh sb="13" eb="14">
      <t>ト</t>
    </rPh>
    <rPh sb="15" eb="16">
      <t>カタ</t>
    </rPh>
    <rPh sb="21" eb="23">
      <t>ヘンシュウ</t>
    </rPh>
    <rPh sb="29" eb="31">
      <t>ヒトコト</t>
    </rPh>
    <rPh sb="35" eb="37">
      <t>ヘイセイ</t>
    </rPh>
    <rPh sb="39" eb="40">
      <t>ネン</t>
    </rPh>
    <rPh sb="41" eb="42">
      <t>ガツ</t>
    </rPh>
    <rPh sb="44" eb="45">
      <t>ヒ</t>
    </rPh>
    <rPh sb="45" eb="46">
      <t>ブン</t>
    </rPh>
    <phoneticPr fontId="1"/>
  </si>
  <si>
    <t>ＰＣへの取り込み方が一番知りたかったため、又、講師の説明が分かりやすかった。</t>
    <rPh sb="4" eb="5">
      <t>ト</t>
    </rPh>
    <rPh sb="6" eb="7">
      <t>コ</t>
    </rPh>
    <rPh sb="8" eb="9">
      <t>カタ</t>
    </rPh>
    <rPh sb="10" eb="12">
      <t>イチバン</t>
    </rPh>
    <rPh sb="12" eb="13">
      <t>シ</t>
    </rPh>
    <rPh sb="21" eb="22">
      <t>マタ</t>
    </rPh>
    <rPh sb="23" eb="25">
      <t>コウシ</t>
    </rPh>
    <rPh sb="26" eb="28">
      <t>セツメイ</t>
    </rPh>
    <rPh sb="29" eb="30">
      <t>ワ</t>
    </rPh>
    <phoneticPr fontId="1"/>
  </si>
  <si>
    <t>今日の講座はパソコンの普段の操作でよく行う作業だったので楽な半日でした。</t>
    <rPh sb="0" eb="2">
      <t>キョウ</t>
    </rPh>
    <rPh sb="3" eb="5">
      <t>コウザ</t>
    </rPh>
    <rPh sb="11" eb="13">
      <t>フダン</t>
    </rPh>
    <rPh sb="14" eb="16">
      <t>ソウサ</t>
    </rPh>
    <rPh sb="19" eb="20">
      <t>オコナ</t>
    </rPh>
    <rPh sb="21" eb="23">
      <t>サギョウ</t>
    </rPh>
    <rPh sb="28" eb="29">
      <t>ラク</t>
    </rPh>
    <rPh sb="30" eb="32">
      <t>ハンニチ</t>
    </rPh>
    <phoneticPr fontId="1"/>
  </si>
  <si>
    <t>取り込み方法は知らなかったことが多く、大変勉強になりました。</t>
    <rPh sb="0" eb="1">
      <t>ト</t>
    </rPh>
    <rPh sb="2" eb="3">
      <t>コ</t>
    </rPh>
    <rPh sb="4" eb="6">
      <t>ホウホウ</t>
    </rPh>
    <rPh sb="7" eb="8">
      <t>シ</t>
    </rPh>
    <rPh sb="16" eb="17">
      <t>オオ</t>
    </rPh>
    <rPh sb="19" eb="21">
      <t>タイヘン</t>
    </rPh>
    <rPh sb="21" eb="23">
      <t>ベンキョウ</t>
    </rPh>
    <phoneticPr fontId="1"/>
  </si>
  <si>
    <t>カメラの機種がそれぞれ違うので、自分ので操作に少し戸惑った。</t>
    <rPh sb="4" eb="6">
      <t>キシュ</t>
    </rPh>
    <rPh sb="11" eb="12">
      <t>チガ</t>
    </rPh>
    <rPh sb="16" eb="18">
      <t>ジブン</t>
    </rPh>
    <rPh sb="20" eb="22">
      <t>ソウサ</t>
    </rPh>
    <rPh sb="23" eb="24">
      <t>スコ</t>
    </rPh>
    <rPh sb="25" eb="27">
      <t>トマド</t>
    </rPh>
    <phoneticPr fontId="1"/>
  </si>
  <si>
    <t>デジカメとパソコンの関連がややむずかしいが、慣れると楽しい</t>
    <rPh sb="10" eb="12">
      <t>カンレン</t>
    </rPh>
    <rPh sb="22" eb="23">
      <t>ナ</t>
    </rPh>
    <rPh sb="26" eb="27">
      <t>タノ</t>
    </rPh>
    <phoneticPr fontId="1"/>
  </si>
  <si>
    <t>クリックとダブルクリックを区別して話していただきたい</t>
    <rPh sb="13" eb="15">
      <t>クベツ</t>
    </rPh>
    <rPh sb="17" eb="18">
      <t>ハナ</t>
    </rPh>
    <phoneticPr fontId="1"/>
  </si>
  <si>
    <t>頭の中にいろいろなことがいっぱい注ぎ込まれました。家で整理します。</t>
    <rPh sb="0" eb="1">
      <t>アタマ</t>
    </rPh>
    <rPh sb="2" eb="3">
      <t>ナカ</t>
    </rPh>
    <rPh sb="16" eb="17">
      <t>ソソ</t>
    </rPh>
    <rPh sb="18" eb="19">
      <t>コ</t>
    </rPh>
    <rPh sb="25" eb="26">
      <t>イエ</t>
    </rPh>
    <rPh sb="27" eb="29">
      <t>セイリ</t>
    </rPh>
    <phoneticPr fontId="1"/>
  </si>
  <si>
    <t>今まで行ってきたことと少し違うので戸惑っています。</t>
    <rPh sb="0" eb="1">
      <t>イマ</t>
    </rPh>
    <rPh sb="3" eb="4">
      <t>オコナ</t>
    </rPh>
    <rPh sb="11" eb="12">
      <t>スコ</t>
    </rPh>
    <rPh sb="13" eb="14">
      <t>チガ</t>
    </rPh>
    <rPh sb="17" eb="19">
      <t>トマド</t>
    </rPh>
    <phoneticPr fontId="1"/>
  </si>
  <si>
    <t>発言をもう少しゆっくりお願いしたい。</t>
    <rPh sb="0" eb="2">
      <t>ハツゲン</t>
    </rPh>
    <rPh sb="5" eb="6">
      <t>スコ</t>
    </rPh>
    <rPh sb="12" eb="13">
      <t>ネガ</t>
    </rPh>
    <phoneticPr fontId="1"/>
  </si>
  <si>
    <t>繰り返して練習してマスターしたい</t>
    <rPh sb="0" eb="1">
      <t>ク</t>
    </rPh>
    <rPh sb="2" eb="3">
      <t>カエ</t>
    </rPh>
    <rPh sb="5" eb="7">
      <t>レンシュウ</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</si>
  <si>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</si>
  <si>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</si>
  <si>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</si>
  <si>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</si>
  <si>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</si>
  <si>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</si>
  <si>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</si>
  <si>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</si>
  <si>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</si>
  <si>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</si>
  <si>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</si>
  <si>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</si>
  <si>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</si>
  <si>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</si>
  <si>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</si>
  <si>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</si>
  <si>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</si>
  <si>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</si>
  <si>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</si>
  <si>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</si>
  <si>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</si>
  <si>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</si>
  <si>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</si>
  <si>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</si>
  <si>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男</t>
    <rPh sb="0" eb="1">
      <t>オトコ</t>
    </rPh>
    <phoneticPr fontId="1"/>
  </si>
  <si>
    <t>女</t>
    <rPh sb="0" eb="1">
      <t>オンナ</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</si>
  <si>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</si>
  <si>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</si>
  <si>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</si>
  <si>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</si>
  <si>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</si>
  <si>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</si>
  <si>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</si>
  <si>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</si>
  <si>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</si>
  <si>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</si>
  <si>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</si>
  <si>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</si>
  <si>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</si>
  <si>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</si>
  <si>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</si>
  <si>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</si>
  <si>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</si>
  <si>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</si>
  <si>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</si>
  <si>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</si>
  <si>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</si>
  <si>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</si>
  <si>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</si>
  <si>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入力の仕方</t>
    <rPh sb="0" eb="2">
      <t>ニュウリョク</t>
    </rPh>
    <rPh sb="3" eb="5">
      <t>シカタ</t>
    </rPh>
    <phoneticPr fontId="8"/>
  </si>
  <si>
    <t>以上</t>
    <rPh sb="0" eb="2">
      <t>イジョウ</t>
    </rPh>
    <phoneticPr fontId="8"/>
  </si>
  <si>
    <t>９日</t>
    <rPh sb="1" eb="2">
      <t>ヒ</t>
    </rPh>
    <phoneticPr fontId="8"/>
  </si>
  <si>
    <t>１６日</t>
    <rPh sb="2" eb="3">
      <t>ヒ</t>
    </rPh>
    <phoneticPr fontId="8"/>
  </si>
  <si>
    <t>２３日</t>
    <rPh sb="2" eb="3">
      <t>ヒ</t>
    </rPh>
    <phoneticPr fontId="8"/>
  </si>
  <si>
    <t>３０日</t>
    <rPh sb="2" eb="3">
      <t>ヒ</t>
    </rPh>
    <phoneticPr fontId="8"/>
  </si>
  <si>
    <t>パソコン講座「上手な写真の撮り方とパソコン編集」　ちょっと一言③　　　平成27年5月23日分</t>
    <rPh sb="4" eb="6">
      <t>コウザ</t>
    </rPh>
    <rPh sb="7" eb="9">
      <t>ジョウズ</t>
    </rPh>
    <rPh sb="10" eb="12">
      <t>シャシン</t>
    </rPh>
    <rPh sb="13" eb="14">
      <t>ト</t>
    </rPh>
    <rPh sb="15" eb="16">
      <t>カタ</t>
    </rPh>
    <rPh sb="21" eb="23">
      <t>ヘンシュウ</t>
    </rPh>
    <rPh sb="29" eb="31">
      <t>ヒトコト</t>
    </rPh>
    <rPh sb="35" eb="37">
      <t>ヘイセイ</t>
    </rPh>
    <rPh sb="39" eb="40">
      <t>ネン</t>
    </rPh>
    <rPh sb="41" eb="42">
      <t>ガツ</t>
    </rPh>
    <rPh sb="44" eb="45">
      <t>ヒ</t>
    </rPh>
    <rPh sb="45" eb="46">
      <t>ブン</t>
    </rPh>
    <phoneticPr fontId="1"/>
  </si>
  <si>
    <t>パソコン講座「上手な写真の撮り方とパソコン編集」　ちょっと一言④　　　平成27年5月30日分</t>
    <rPh sb="4" eb="6">
      <t>コウザ</t>
    </rPh>
    <rPh sb="7" eb="9">
      <t>ジョウズ</t>
    </rPh>
    <rPh sb="10" eb="12">
      <t>シャシン</t>
    </rPh>
    <rPh sb="13" eb="14">
      <t>ト</t>
    </rPh>
    <rPh sb="15" eb="16">
      <t>カタ</t>
    </rPh>
    <rPh sb="21" eb="23">
      <t>ヘンシュウ</t>
    </rPh>
    <rPh sb="29" eb="31">
      <t>ヒトコト</t>
    </rPh>
    <rPh sb="35" eb="37">
      <t>ヘイセイ</t>
    </rPh>
    <rPh sb="39" eb="40">
      <t>ネン</t>
    </rPh>
    <rPh sb="41" eb="42">
      <t>ガツ</t>
    </rPh>
    <rPh sb="44" eb="45">
      <t>ヒ</t>
    </rPh>
    <rPh sb="45" eb="46">
      <t>ブン</t>
    </rPh>
    <phoneticPr fontId="1"/>
  </si>
  <si>
    <t>今日葉難しくて後半は判らなかった。何回も繰り返し練習しないと忘れそうです。</t>
    <rPh sb="0" eb="2">
      <t>キョウ</t>
    </rPh>
    <rPh sb="2" eb="3">
      <t>ハ</t>
    </rPh>
    <rPh sb="3" eb="4">
      <t>ムズカ</t>
    </rPh>
    <rPh sb="7" eb="9">
      <t>コウハン</t>
    </rPh>
    <rPh sb="10" eb="11">
      <t>ワカ</t>
    </rPh>
    <rPh sb="17" eb="19">
      <t>ナンカイ</t>
    </rPh>
    <rPh sb="20" eb="21">
      <t>ク</t>
    </rPh>
    <rPh sb="22" eb="23">
      <t>カエ</t>
    </rPh>
    <rPh sb="24" eb="26">
      <t>レンシュウ</t>
    </rPh>
    <rPh sb="30" eb="31">
      <t>ワス</t>
    </rPh>
    <phoneticPr fontId="1"/>
  </si>
  <si>
    <t>カメラを買った時に付属のCD（編集用）はどうしたらいいの?捨てるの?</t>
    <rPh sb="4" eb="5">
      <t>カ</t>
    </rPh>
    <rPh sb="7" eb="8">
      <t>トキ</t>
    </rPh>
    <rPh sb="9" eb="11">
      <t>フゾク</t>
    </rPh>
    <rPh sb="15" eb="18">
      <t>ヘンシュウヨウ</t>
    </rPh>
    <rPh sb="29" eb="30">
      <t>ス</t>
    </rPh>
    <phoneticPr fontId="1"/>
  </si>
  <si>
    <t>いろいろ勉強になりました。何かを得る人間は、むずかしいことをやることも必要だと感じました</t>
    <rPh sb="4" eb="6">
      <t>ベンキョウ</t>
    </rPh>
    <rPh sb="13" eb="14">
      <t>ナニ</t>
    </rPh>
    <rPh sb="16" eb="17">
      <t>エ</t>
    </rPh>
    <rPh sb="18" eb="20">
      <t>ニンゲン</t>
    </rPh>
    <rPh sb="35" eb="37">
      <t>ヒツヨウ</t>
    </rPh>
    <rPh sb="39" eb="40">
      <t>カン</t>
    </rPh>
    <phoneticPr fontId="1"/>
  </si>
  <si>
    <t>本日の講義はむずかしかったです。家のパソコンで練習してみます。ウィンドウズ８なので、ちょっと違うのかなぁと思います。</t>
    <rPh sb="0" eb="2">
      <t>ホンジツ</t>
    </rPh>
    <rPh sb="3" eb="5">
      <t>コウギ</t>
    </rPh>
    <rPh sb="16" eb="17">
      <t>イエ</t>
    </rPh>
    <rPh sb="23" eb="25">
      <t>レンシュウ</t>
    </rPh>
    <rPh sb="46" eb="47">
      <t>チガ</t>
    </rPh>
    <rPh sb="53" eb="54">
      <t>オモ</t>
    </rPh>
    <phoneticPr fontId="1"/>
  </si>
  <si>
    <t>今後は写真付きメールで友人親戚に送信してみたい。</t>
    <rPh sb="0" eb="2">
      <t>コンゴ</t>
    </rPh>
    <rPh sb="3" eb="5">
      <t>シャシン</t>
    </rPh>
    <rPh sb="5" eb="6">
      <t>ツ</t>
    </rPh>
    <rPh sb="11" eb="13">
      <t>ユウジン</t>
    </rPh>
    <rPh sb="13" eb="15">
      <t>シンセキ</t>
    </rPh>
    <rPh sb="16" eb="18">
      <t>ソウシン</t>
    </rPh>
    <phoneticPr fontId="1"/>
  </si>
  <si>
    <t>知らないことが多かったが、説明は理解できた。</t>
    <rPh sb="0" eb="1">
      <t>シ</t>
    </rPh>
    <rPh sb="7" eb="8">
      <t>オオ</t>
    </rPh>
    <rPh sb="13" eb="15">
      <t>セツメイ</t>
    </rPh>
    <rPh sb="16" eb="18">
      <t>リカイ</t>
    </rPh>
    <phoneticPr fontId="1"/>
  </si>
  <si>
    <t>講師の手元を追いながらゆっくり進んでいただくとわかりやすい</t>
    <rPh sb="0" eb="2">
      <t>コウシ</t>
    </rPh>
    <rPh sb="3" eb="5">
      <t>テモト</t>
    </rPh>
    <rPh sb="6" eb="7">
      <t>オ</t>
    </rPh>
    <rPh sb="15" eb="16">
      <t>スス</t>
    </rPh>
    <phoneticPr fontId="1"/>
  </si>
  <si>
    <t>知らない事が多くて大変。自分のパソコンで何回か見て復習します。</t>
    <rPh sb="0" eb="1">
      <t>シ</t>
    </rPh>
    <rPh sb="4" eb="5">
      <t>コト</t>
    </rPh>
    <rPh sb="6" eb="7">
      <t>オオ</t>
    </rPh>
    <rPh sb="9" eb="11">
      <t>タイヘン</t>
    </rPh>
    <rPh sb="12" eb="14">
      <t>ジブン</t>
    </rPh>
    <rPh sb="20" eb="22">
      <t>ナンカイ</t>
    </rPh>
    <rPh sb="23" eb="24">
      <t>ミ</t>
    </rPh>
    <rPh sb="25" eb="27">
      <t>フクシュウ</t>
    </rPh>
    <phoneticPr fontId="1"/>
  </si>
  <si>
    <t>高度で難しいです。</t>
    <rPh sb="0" eb="2">
      <t>コウド</t>
    </rPh>
    <rPh sb="3" eb="4">
      <t>ムズカ</t>
    </rPh>
    <phoneticPr fontId="1"/>
  </si>
  <si>
    <t>非常に難しかった。パソコンの手順を覚えるのが大変。良い方法がないでしょうか?</t>
    <rPh sb="0" eb="2">
      <t>ヒジョウ</t>
    </rPh>
    <rPh sb="3" eb="4">
      <t>ムズカ</t>
    </rPh>
    <rPh sb="14" eb="16">
      <t>テジュン</t>
    </rPh>
    <rPh sb="17" eb="18">
      <t>オボ</t>
    </rPh>
    <rPh sb="22" eb="24">
      <t>タイヘン</t>
    </rPh>
    <rPh sb="25" eb="26">
      <t>ヨ</t>
    </rPh>
    <rPh sb="27" eb="29">
      <t>ホウホウ</t>
    </rPh>
    <phoneticPr fontId="1"/>
  </si>
  <si>
    <t>難しかった。この次までに復習が必要です。</t>
    <rPh sb="0" eb="1">
      <t>ムズカ</t>
    </rPh>
    <rPh sb="8" eb="9">
      <t>ツギ</t>
    </rPh>
    <rPh sb="12" eb="14">
      <t>フクシュウ</t>
    </rPh>
    <rPh sb="15" eb="17">
      <t>ヒツヨウ</t>
    </rPh>
    <phoneticPr fontId="1"/>
  </si>
  <si>
    <t>前回、用事が出来てしまし休んでしまった為に今回は特に分かりにくかった。</t>
    <rPh sb="0" eb="2">
      <t>ゼンカイ</t>
    </rPh>
    <rPh sb="3" eb="5">
      <t>ヨウジ</t>
    </rPh>
    <rPh sb="6" eb="8">
      <t>デキ</t>
    </rPh>
    <rPh sb="12" eb="13">
      <t>ヤス</t>
    </rPh>
    <rPh sb="19" eb="20">
      <t>タメ</t>
    </rPh>
    <rPh sb="21" eb="23">
      <t>コンカイ</t>
    </rPh>
    <rPh sb="24" eb="25">
      <t>トク</t>
    </rPh>
    <rPh sb="26" eb="27">
      <t>ワ</t>
    </rPh>
    <phoneticPr fontId="1"/>
  </si>
  <si>
    <t>男</t>
    <rPh sb="0" eb="1">
      <t>オトコ</t>
    </rPh>
    <phoneticPr fontId="1"/>
  </si>
  <si>
    <t>女</t>
    <rPh sb="0" eb="1">
      <t>オンナ</t>
    </rPh>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</si>
  <si>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</si>
  <si>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</si>
  <si>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男</t>
    <rPh sb="0" eb="1">
      <t>オトコ</t>
    </rPh>
    <phoneticPr fontId="1"/>
  </si>
  <si>
    <t>写真の編集、年賀状の作成良くわかりました。ぜひ利用したいと思います。ありがとうございました。</t>
    <rPh sb="0" eb="2">
      <t>シャシン</t>
    </rPh>
    <rPh sb="3" eb="5">
      <t>ヘンシュウ</t>
    </rPh>
    <rPh sb="6" eb="9">
      <t>ネンガジョウ</t>
    </rPh>
    <rPh sb="10" eb="12">
      <t>サクセイ</t>
    </rPh>
    <rPh sb="12" eb="13">
      <t>ヨ</t>
    </rPh>
    <rPh sb="23" eb="25">
      <t>リヨウ</t>
    </rPh>
    <rPh sb="29" eb="30">
      <t>オモ</t>
    </rPh>
    <phoneticPr fontId="1"/>
  </si>
  <si>
    <t>説明中の質問時間（機会）をもっと取ってほしかった。</t>
    <rPh sb="0" eb="3">
      <t>セツメイチュウ</t>
    </rPh>
    <rPh sb="4" eb="6">
      <t>シツモン</t>
    </rPh>
    <rPh sb="6" eb="8">
      <t>ジカン</t>
    </rPh>
    <rPh sb="9" eb="11">
      <t>キカイ</t>
    </rPh>
    <rPh sb="16" eb="17">
      <t>ト</t>
    </rPh>
    <phoneticPr fontId="1"/>
  </si>
  <si>
    <t>今日はとてもためになりました。さっそく暑中お見舞いハガキを作成してみようと思います。今日の講座は大変有意義でした。また参加してみようと思います。ありがとうございました。</t>
    <rPh sb="0" eb="2">
      <t>キョウ</t>
    </rPh>
    <rPh sb="19" eb="21">
      <t>ショチュウ</t>
    </rPh>
    <rPh sb="22" eb="24">
      <t>ミマ</t>
    </rPh>
    <rPh sb="29" eb="31">
      <t>サクセイ</t>
    </rPh>
    <rPh sb="37" eb="38">
      <t>オモ</t>
    </rPh>
    <rPh sb="42" eb="44">
      <t>キョウ</t>
    </rPh>
    <rPh sb="45" eb="47">
      <t>コウザ</t>
    </rPh>
    <rPh sb="48" eb="50">
      <t>タイヘン</t>
    </rPh>
    <rPh sb="50" eb="53">
      <t>ユウイギ</t>
    </rPh>
    <rPh sb="59" eb="61">
      <t>サンカ</t>
    </rPh>
    <rPh sb="67" eb="68">
      <t>オモ</t>
    </rPh>
    <phoneticPr fontId="1"/>
  </si>
  <si>
    <t>いろいろ勉強になりました。今後も粘り強くパソコンと付き合っていき技術の向上を目指します。</t>
    <rPh sb="4" eb="6">
      <t>ベンキョウ</t>
    </rPh>
    <rPh sb="13" eb="15">
      <t>コンゴ</t>
    </rPh>
    <rPh sb="16" eb="17">
      <t>ネバ</t>
    </rPh>
    <rPh sb="18" eb="19">
      <t>ヅヨ</t>
    </rPh>
    <rPh sb="25" eb="26">
      <t>ツ</t>
    </rPh>
    <rPh sb="27" eb="28">
      <t>ア</t>
    </rPh>
    <rPh sb="32" eb="34">
      <t>ギジュツ</t>
    </rPh>
    <rPh sb="35" eb="37">
      <t>コウジョウ</t>
    </rPh>
    <rPh sb="38" eb="40">
      <t>メザ</t>
    </rPh>
    <phoneticPr fontId="1"/>
  </si>
  <si>
    <t>本日の講座はむずかしかったです。何度も自分のパソコンでやってみます。</t>
    <rPh sb="0" eb="2">
      <t>ホンジツ</t>
    </rPh>
    <rPh sb="3" eb="5">
      <t>コウザ</t>
    </rPh>
    <rPh sb="16" eb="18">
      <t>ナンド</t>
    </rPh>
    <rPh sb="19" eb="21">
      <t>ジブン</t>
    </rPh>
    <phoneticPr fontId="1"/>
  </si>
  <si>
    <t>やや分かりにくかった。自分で何度もくり返し実施したいと思います。ありがとうございました。</t>
    <rPh sb="2" eb="3">
      <t>ワ</t>
    </rPh>
    <rPh sb="11" eb="13">
      <t>ジブン</t>
    </rPh>
    <rPh sb="14" eb="16">
      <t>ナンド</t>
    </rPh>
    <rPh sb="19" eb="20">
      <t>カエ</t>
    </rPh>
    <rPh sb="21" eb="23">
      <t>ジッシ</t>
    </rPh>
    <rPh sb="27" eb="28">
      <t>オモ</t>
    </rPh>
    <phoneticPr fontId="1"/>
  </si>
  <si>
    <t>女</t>
    <rPh sb="0" eb="1">
      <t>オンナ</t>
    </rPh>
    <phoneticPr fontId="1"/>
  </si>
  <si>
    <t>いろいろ勉強させて頂きありがとうございました。自分のパソコンを持って、また教えてもらいに行きたいと思います。よろしくお願いします。</t>
    <rPh sb="4" eb="6">
      <t>ベンキョウ</t>
    </rPh>
    <rPh sb="9" eb="10">
      <t>イタダ</t>
    </rPh>
    <rPh sb="23" eb="25">
      <t>ジブン</t>
    </rPh>
    <rPh sb="31" eb="32">
      <t>モ</t>
    </rPh>
    <rPh sb="37" eb="38">
      <t>オシ</t>
    </rPh>
    <rPh sb="44" eb="45">
      <t>イ</t>
    </rPh>
    <rPh sb="49" eb="50">
      <t>オモ</t>
    </rPh>
    <rPh sb="59" eb="60">
      <t>ネガ</t>
    </rPh>
    <phoneticPr fontId="1"/>
  </si>
  <si>
    <t>今回はゆっくりテキストにそってとても分かりやすかったです。復習して自分のものにできるようにしていきたいと思っています。ありがとうございました。</t>
    <rPh sb="0" eb="2">
      <t>コンカイ</t>
    </rPh>
    <rPh sb="18" eb="19">
      <t>ワ</t>
    </rPh>
    <rPh sb="29" eb="31">
      <t>フクシュウ</t>
    </rPh>
    <rPh sb="33" eb="35">
      <t>ジブン</t>
    </rPh>
    <rPh sb="52" eb="53">
      <t>オモ</t>
    </rPh>
    <phoneticPr fontId="1"/>
  </si>
  <si>
    <t>スタッフ全員でパソコンアレルギーの私を教えて下さったことにとても感謝しています。これからもパソコン相談会でのご活躍をお祈りします。ありがとうございました。</t>
    <rPh sb="4" eb="6">
      <t>ゼンイン</t>
    </rPh>
    <rPh sb="17" eb="18">
      <t>ワタシ</t>
    </rPh>
    <rPh sb="19" eb="20">
      <t>オシ</t>
    </rPh>
    <rPh sb="22" eb="23">
      <t>クダ</t>
    </rPh>
    <rPh sb="32" eb="34">
      <t>カンシャ</t>
    </rPh>
    <rPh sb="49" eb="52">
      <t>ソウダンカイ</t>
    </rPh>
    <rPh sb="55" eb="57">
      <t>カツヤク</t>
    </rPh>
    <rPh sb="59" eb="60">
      <t>イノ</t>
    </rPh>
    <phoneticPr fontId="1"/>
  </si>
  <si>
    <t>いろいろ勉強させていただきありがとうございました。とても良かったです。</t>
    <rPh sb="4" eb="6">
      <t>ベンキョウ</t>
    </rPh>
    <rPh sb="28" eb="29">
      <t>ヨ</t>
    </rPh>
    <phoneticPr fontId="1"/>
  </si>
  <si>
    <t>講師の方、パソコンサポートクラブの方、センターの方ありがとうございました。初めてのことばかりで、フォトギャラリーとか諸々の言葉がネックになってきましたが、復習をして頑張りたいと思います。いい勉強になりました。</t>
    <rPh sb="0" eb="2">
      <t>コウシ</t>
    </rPh>
    <rPh sb="3" eb="4">
      <t>カタ</t>
    </rPh>
    <rPh sb="17" eb="18">
      <t>カタ</t>
    </rPh>
    <rPh sb="24" eb="25">
      <t>カタ</t>
    </rPh>
    <rPh sb="37" eb="38">
      <t>ハジ</t>
    </rPh>
    <rPh sb="58" eb="60">
      <t>モロモロ</t>
    </rPh>
    <rPh sb="61" eb="63">
      <t>コトバ</t>
    </rPh>
    <rPh sb="77" eb="79">
      <t>フクシュウ</t>
    </rPh>
    <rPh sb="82" eb="84">
      <t>ガンバ</t>
    </rPh>
    <rPh sb="88" eb="89">
      <t>オモ</t>
    </rPh>
    <rPh sb="95" eb="97">
      <t>ベンキョウ</t>
    </rPh>
    <phoneticPr fontId="1"/>
  </si>
  <si>
    <t>４回を通して非常に勉強になりましたありがとうございました。</t>
    <rPh sb="1" eb="2">
      <t>カイ</t>
    </rPh>
    <rPh sb="3" eb="4">
      <t>トオ</t>
    </rPh>
    <rPh sb="6" eb="8">
      <t>ヒジョウ</t>
    </rPh>
    <rPh sb="9" eb="11">
      <t>ベンキョウ</t>
    </rPh>
    <phoneticPr fontId="1"/>
  </si>
  <si>
    <t>大変お世話になりました。くり返し練習していきたいです。</t>
    <rPh sb="0" eb="2">
      <t>タイヘン</t>
    </rPh>
    <rPh sb="3" eb="5">
      <t>セワ</t>
    </rPh>
    <rPh sb="14" eb="15">
      <t>カエ</t>
    </rPh>
    <rPh sb="16" eb="18">
      <t>レンシュウ</t>
    </rPh>
    <phoneticPr fontId="1"/>
  </si>
  <si>
    <t>4日間講師の皆様はじめとても丁寧に教えていただきまして本当にありがとうございました。とても勉強になりました。とても楽しいひとときでした感謝です。</t>
    <rPh sb="1" eb="3">
      <t>カカン</t>
    </rPh>
    <rPh sb="3" eb="5">
      <t>コウシ</t>
    </rPh>
    <rPh sb="6" eb="8">
      <t>ミナサマ</t>
    </rPh>
    <rPh sb="14" eb="16">
      <t>テイネイ</t>
    </rPh>
    <rPh sb="17" eb="18">
      <t>オシ</t>
    </rPh>
    <rPh sb="27" eb="29">
      <t>ホントウ</t>
    </rPh>
    <rPh sb="45" eb="47">
      <t>ベンキョウ</t>
    </rPh>
    <rPh sb="57" eb="58">
      <t>タノ</t>
    </rPh>
    <rPh sb="67" eb="69">
      <t>カンシャ</t>
    </rPh>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</si>
  <si>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</si>
  <si>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</si>
  <si>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</si>
  <si>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</si>
  <si>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</si>
  <si>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</si>
  <si>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</si>
  <si>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</si>
  <si>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</si>
  <si>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</si>
  <si>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</si>
  <si>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</si>
  <si>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</si>
  <si>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</si>
  <si>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</si>
  <si>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</si>
  <si>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</si>
  <si>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</si>
  <si>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</si>
  <si>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</si>
  <si>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</si>
  <si>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</si>
  <si>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「Ｆ列」に、「Ｎ列」にある「難易度」の番号を入力する。</t>
    <rPh sb="2" eb="3">
      <t>レツ</t>
    </rPh>
    <rPh sb="8" eb="9">
      <t>レツ</t>
    </rPh>
    <rPh sb="14" eb="17">
      <t>ナンイド</t>
    </rPh>
    <rPh sb="19" eb="21">
      <t>バンゴウ</t>
    </rPh>
    <rPh sb="22" eb="24">
      <t>ニュウリョク</t>
    </rPh>
    <phoneticPr fontId="8"/>
  </si>
  <si>
    <t>■</t>
    <phoneticPr fontId="8"/>
  </si>
  <si>
    <t>１）</t>
    <phoneticPr fontId="8"/>
  </si>
  <si>
    <t>２）</t>
    <phoneticPr fontId="1"/>
  </si>
  <si>
    <t>■</t>
    <phoneticPr fontId="1"/>
  </si>
  <si>
    <t>２）</t>
    <phoneticPr fontId="8"/>
  </si>
  <si>
    <t>３）</t>
    <phoneticPr fontId="8"/>
  </si>
  <si>
    <t>４）</t>
    <phoneticPr fontId="1"/>
  </si>
  <si>
    <t>１）</t>
    <phoneticPr fontId="1"/>
  </si>
  <si>
    <t>「感想」の入力をお願います。</t>
    <rPh sb="1" eb="3">
      <t>カンソウ</t>
    </rPh>
    <rPh sb="5" eb="7">
      <t>ニュウリョク</t>
    </rPh>
    <rPh sb="9" eb="10">
      <t>ネガ</t>
    </rPh>
    <phoneticPr fontId="8"/>
  </si>
  <si>
    <t>「まとめ」シート</t>
    <phoneticPr fontId="1"/>
  </si>
  <si>
    <t>「Ｂ列」に年齢、「Ｄ列」に男女を入力します。</t>
    <rPh sb="2" eb="3">
      <t>レツ</t>
    </rPh>
    <rPh sb="5" eb="7">
      <t>ネンレイ</t>
    </rPh>
    <rPh sb="10" eb="11">
      <t>レツ</t>
    </rPh>
    <rPh sb="13" eb="15">
      <t>ダンジョ</t>
    </rPh>
    <rPh sb="16" eb="18">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</si>
  <si>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</si>
  <si>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</si>
  <si>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応募人数を入力します。</t>
    <rPh sb="0" eb="2">
      <t>オウボ</t>
    </rPh>
    <rPh sb="2" eb="4">
      <t>ニンズウ</t>
    </rPh>
    <rPh sb="5" eb="7">
      <t>ニュウリョク</t>
    </rPh>
    <phoneticPr fontId="1"/>
  </si>
  <si>
    <t>北_A_1506_デジカメとパソコン講座のアンケート集計</t>
    <rPh sb="0" eb="1">
      <t>キタ</t>
    </rPh>
    <rPh sb="18" eb="20">
      <t>コウザ</t>
    </rPh>
    <rPh sb="26" eb="28">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</si>
</sst>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0" fontId="6" fillId="0" borderId="0"/>
    <xf numFmtId="0" fontId="7" fillId="0" borderId="0">
      <alignment vertical="center"/>
    </xf>
  </cellStyleXfs>
  <cellXfs count="16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55" fontId="7" fillId="0" borderId="3" xfId="2" applyNumberFormat="1"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8" xfId="2" applyNumberFormat="1" applyFont="1" applyBorder="1">
      <alignment vertical="center"/>
    </xf>
    <xf numFmtId="176" fontId="17" fillId="0" borderId="25" xfId="2" applyNumberFormat="1" applyFont="1" applyBorder="1">
      <alignment vertical="center"/>
    </xf>
    <xf numFmtId="176" fontId="17" fillId="0" borderId="29" xfId="2" applyNumberFormat="1" applyFont="1" applyBorder="1">
      <alignment vertical="center"/>
    </xf>
    <xf numFmtId="176" fontId="17"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17" fillId="0" borderId="31" xfId="2" applyFont="1" applyBorder="1" applyAlignment="1">
      <alignment horizontal="center" vertical="center"/>
    </xf>
    <xf numFmtId="0" fontId="18" fillId="6" borderId="31" xfId="2" applyFont="1" applyFill="1" applyBorder="1">
      <alignment vertical="center"/>
    </xf>
    <xf numFmtId="0" fontId="17" fillId="0" borderId="0" xfId="2" applyFont="1" applyAlignment="1">
      <alignment horizontal="left" vertical="center"/>
    </xf>
    <xf numFmtId="0" fontId="18" fillId="5" borderId="32" xfId="2" applyFont="1" applyFill="1" applyBorder="1" applyAlignment="1">
      <alignment horizontal="center" vertical="center"/>
    </xf>
    <xf numFmtId="0" fontId="18" fillId="5" borderId="33" xfId="2" applyFont="1" applyFill="1" applyBorder="1" applyAlignment="1">
      <alignment horizontal="center" vertical="center"/>
    </xf>
    <xf numFmtId="0" fontId="18" fillId="5" borderId="34" xfId="2" applyFont="1" applyFill="1" applyBorder="1" applyAlignment="1">
      <alignment horizontal="center" vertical="center"/>
    </xf>
    <xf numFmtId="0" fontId="18" fillId="6" borderId="35" xfId="2" applyFont="1" applyFill="1" applyBorder="1" applyAlignment="1">
      <alignment horizontal="center" vertical="center"/>
    </xf>
    <xf numFmtId="0" fontId="18" fillId="0" borderId="1" xfId="2" applyFont="1" applyBorder="1">
      <alignment vertical="center"/>
    </xf>
    <xf numFmtId="0" fontId="18" fillId="0" borderId="36"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30"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6" borderId="2" xfId="0"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wrapText="1"/>
      <protection locked="0"/>
    </xf>
    <xf numFmtId="0" fontId="0" fillId="6" borderId="1" xfId="0" applyFill="1" applyBorder="1" applyAlignment="1" applyProtection="1">
      <alignment horizontal="center" vertical="center"/>
    </xf>
    <xf numFmtId="0" fontId="17" fillId="6" borderId="31" xfId="2" applyFont="1" applyFill="1" applyBorder="1" applyAlignment="1">
      <alignment horizontal="right"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11</c:v>
                </c:pt>
                <c:pt idx="1">
                  <c:v>3</c:v>
                </c:pt>
                <c:pt idx="2">
                  <c:v>0</c:v>
                </c:pt>
                <c:pt idx="3">
                  <c:v>0</c:v>
                </c:pt>
                <c:pt idx="4">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9</c:v>
                </c:pt>
                <c:pt idx="1">
                  <c:v>4</c:v>
                </c:pt>
                <c:pt idx="2">
                  <c:v>0</c:v>
                </c:pt>
                <c:pt idx="3">
                  <c:v>0</c:v>
                </c:pt>
                <c:pt idx="4">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12</c:v>
                </c:pt>
                <c:pt idx="1">
                  <c:v>0</c:v>
                </c:pt>
                <c:pt idx="2">
                  <c:v>0</c:v>
                </c:pt>
                <c:pt idx="3">
                  <c:v>1</c:v>
                </c:pt>
                <c:pt idx="4">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11</c:v>
                </c:pt>
                <c:pt idx="1">
                  <c:v>2</c:v>
                </c:pt>
                <c:pt idx="2">
                  <c:v>0</c:v>
                </c:pt>
                <c:pt idx="3">
                  <c:v>1</c:v>
                </c:pt>
                <c:pt idx="4">
                  <c:v>0</c:v>
                </c:pt>
              </c:numCache>
            </c:numRef>
          </c:val>
          <c:smooth val="0"/>
        </c:ser>
        <c:dLbls>
          <c:showLegendKey val="0"/>
          <c:showVal val="1"/>
          <c:showCatName val="0"/>
          <c:showSerName val="0"/>
          <c:showPercent val="0"/>
          <c:showBubbleSize val="0"/>
        </c:dLbls>
        <c:marker val="1"/>
        <c:smooth val="0"/>
        <c:axId val="125869440"/>
        <c:axId val="125883520"/>
      </c:lineChart>
      <c:catAx>
        <c:axId val="125869440"/>
        <c:scaling>
          <c:orientation val="minMax"/>
        </c:scaling>
        <c:delete val="0"/>
        <c:axPos val="b"/>
        <c:numFmt formatCode="General" sourceLinked="1"/>
        <c:majorTickMark val="out"/>
        <c:minorTickMark val="none"/>
        <c:tickLblPos val="nextTo"/>
        <c:crossAx val="125883520"/>
        <c:crosses val="autoZero"/>
        <c:auto val="1"/>
        <c:lblAlgn val="ctr"/>
        <c:lblOffset val="100"/>
        <c:noMultiLvlLbl val="0"/>
      </c:catAx>
      <c:valAx>
        <c:axId val="125883520"/>
        <c:scaling>
          <c:orientation val="minMax"/>
        </c:scaling>
        <c:delete val="0"/>
        <c:axPos val="l"/>
        <c:majorGridlines/>
        <c:numFmt formatCode="0_);[Red]\(0\)" sourceLinked="1"/>
        <c:majorTickMark val="out"/>
        <c:minorTickMark val="none"/>
        <c:tickLblPos val="nextTo"/>
        <c:crossAx val="125869440"/>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1</c:v>
                </c:pt>
                <c:pt idx="2">
                  <c:v>0</c:v>
                </c:pt>
                <c:pt idx="3">
                  <c:v>13</c:v>
                </c:pt>
                <c:pt idx="4">
                  <c:v>0</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5</c:v>
                </c:pt>
                <c:pt idx="2">
                  <c:v>4</c:v>
                </c:pt>
                <c:pt idx="3">
                  <c:v>4</c:v>
                </c:pt>
                <c:pt idx="4">
                  <c:v>0</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6</c:v>
                </c:pt>
                <c:pt idx="2">
                  <c:v>3</c:v>
                </c:pt>
                <c:pt idx="3">
                  <c:v>2</c:v>
                </c:pt>
                <c:pt idx="4">
                  <c:v>1</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3</c:v>
                </c:pt>
                <c:pt idx="2">
                  <c:v>3</c:v>
                </c:pt>
                <c:pt idx="3">
                  <c:v>7</c:v>
                </c:pt>
                <c:pt idx="4">
                  <c:v>1</c:v>
                </c:pt>
                <c:pt idx="5">
                  <c:v>0</c:v>
                </c:pt>
              </c:numCache>
            </c:numRef>
          </c:val>
          <c:smooth val="0"/>
        </c:ser>
        <c:dLbls>
          <c:showLegendKey val="0"/>
          <c:showVal val="1"/>
          <c:showCatName val="0"/>
          <c:showSerName val="0"/>
          <c:showPercent val="0"/>
          <c:showBubbleSize val="0"/>
        </c:dLbls>
        <c:marker val="1"/>
        <c:smooth val="0"/>
        <c:axId val="126067840"/>
        <c:axId val="126069376"/>
      </c:lineChart>
      <c:catAx>
        <c:axId val="126067840"/>
        <c:scaling>
          <c:orientation val="minMax"/>
        </c:scaling>
        <c:delete val="0"/>
        <c:axPos val="b"/>
        <c:numFmt formatCode="General" sourceLinked="1"/>
        <c:majorTickMark val="out"/>
        <c:minorTickMark val="none"/>
        <c:tickLblPos val="nextTo"/>
        <c:crossAx val="126069376"/>
        <c:crosses val="autoZero"/>
        <c:auto val="1"/>
        <c:lblAlgn val="ctr"/>
        <c:lblOffset val="100"/>
        <c:noMultiLvlLbl val="0"/>
      </c:catAx>
      <c:valAx>
        <c:axId val="126069376"/>
        <c:scaling>
          <c:orientation val="minMax"/>
        </c:scaling>
        <c:delete val="0"/>
        <c:axPos val="l"/>
        <c:majorGridlines/>
        <c:numFmt formatCode="0_);[Red]\(0\)" sourceLinked="1"/>
        <c:majorTickMark val="out"/>
        <c:minorTickMark val="none"/>
        <c:tickLblPos val="nextTo"/>
        <c:crossAx val="12606784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2</c:v>
                </c:pt>
                <c:pt idx="2">
                  <c:v>7</c:v>
                </c:pt>
                <c:pt idx="3">
                  <c:v>5</c:v>
                </c:pt>
                <c:pt idx="4">
                  <c:v>0</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9</c:v>
                </c:pt>
                <c:pt idx="2">
                  <c:v>2</c:v>
                </c:pt>
                <c:pt idx="3">
                  <c:v>1</c:v>
                </c:pt>
                <c:pt idx="4">
                  <c:v>0</c:v>
                </c:pt>
                <c:pt idx="5">
                  <c:v>0</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8</c:v>
                </c:pt>
                <c:pt idx="1">
                  <c:v>3</c:v>
                </c:pt>
                <c:pt idx="2">
                  <c:v>1</c:v>
                </c:pt>
                <c:pt idx="3">
                  <c:v>0</c:v>
                </c:pt>
                <c:pt idx="4">
                  <c:v>1</c:v>
                </c:pt>
                <c:pt idx="5">
                  <c:v>0</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1</c:v>
                </c:pt>
                <c:pt idx="1">
                  <c:v>10</c:v>
                </c:pt>
                <c:pt idx="2">
                  <c:v>2</c:v>
                </c:pt>
                <c:pt idx="3">
                  <c:v>0</c:v>
                </c:pt>
                <c:pt idx="4">
                  <c:v>1</c:v>
                </c:pt>
                <c:pt idx="5">
                  <c:v>0</c:v>
                </c:pt>
              </c:numCache>
            </c:numRef>
          </c:val>
          <c:smooth val="0"/>
        </c:ser>
        <c:dLbls>
          <c:showLegendKey val="0"/>
          <c:showVal val="1"/>
          <c:showCatName val="0"/>
          <c:showSerName val="0"/>
          <c:showPercent val="0"/>
          <c:showBubbleSize val="0"/>
        </c:dLbls>
        <c:marker val="1"/>
        <c:smooth val="0"/>
        <c:axId val="126106240"/>
        <c:axId val="126132608"/>
      </c:lineChart>
      <c:catAx>
        <c:axId val="126106240"/>
        <c:scaling>
          <c:orientation val="minMax"/>
        </c:scaling>
        <c:delete val="0"/>
        <c:axPos val="b"/>
        <c:numFmt formatCode="General" sourceLinked="1"/>
        <c:majorTickMark val="out"/>
        <c:minorTickMark val="none"/>
        <c:tickLblPos val="nextTo"/>
        <c:crossAx val="126132608"/>
        <c:crosses val="autoZero"/>
        <c:auto val="1"/>
        <c:lblAlgn val="ctr"/>
        <c:lblOffset val="100"/>
        <c:noMultiLvlLbl val="0"/>
      </c:catAx>
      <c:valAx>
        <c:axId val="126132608"/>
        <c:scaling>
          <c:orientation val="minMax"/>
        </c:scaling>
        <c:delete val="0"/>
        <c:axPos val="l"/>
        <c:majorGridlines/>
        <c:numFmt formatCode="0_);[Red]\(0\)" sourceLinked="1"/>
        <c:majorTickMark val="out"/>
        <c:minorTickMark val="none"/>
        <c:tickLblPos val="nextTo"/>
        <c:crossAx val="126106240"/>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6</c:v>
                </c:pt>
                <c:pt idx="5">
                  <c:v>2</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4</c:v>
                </c:pt>
                <c:pt idx="5">
                  <c:v>2</c:v>
                </c:pt>
                <c:pt idx="6">
                  <c:v>0</c:v>
                </c:pt>
              </c:numCache>
            </c:numRef>
          </c:val>
        </c:ser>
        <c:dLbls>
          <c:showLegendKey val="0"/>
          <c:showVal val="0"/>
          <c:showCatName val="0"/>
          <c:showSerName val="0"/>
          <c:showPercent val="0"/>
          <c:showBubbleSize val="0"/>
        </c:dLbls>
        <c:gapWidth val="150"/>
        <c:axId val="126434688"/>
        <c:axId val="126440576"/>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0</c:v>
                </c:pt>
                <c:pt idx="3">
                  <c:v>0</c:v>
                </c:pt>
                <c:pt idx="4">
                  <c:v>10</c:v>
                </c:pt>
                <c:pt idx="5">
                  <c:v>4</c:v>
                </c:pt>
                <c:pt idx="6">
                  <c:v>0</c:v>
                </c:pt>
              </c:numCache>
            </c:numRef>
          </c:val>
          <c:smooth val="1"/>
        </c:ser>
        <c:dLbls>
          <c:showLegendKey val="0"/>
          <c:showVal val="0"/>
          <c:showCatName val="0"/>
          <c:showSerName val="0"/>
          <c:showPercent val="0"/>
          <c:showBubbleSize val="0"/>
        </c:dLbls>
        <c:marker val="1"/>
        <c:smooth val="0"/>
        <c:axId val="126448000"/>
        <c:axId val="126442112"/>
      </c:lineChart>
      <c:catAx>
        <c:axId val="126434688"/>
        <c:scaling>
          <c:orientation val="minMax"/>
        </c:scaling>
        <c:delete val="0"/>
        <c:axPos val="b"/>
        <c:majorTickMark val="out"/>
        <c:minorTickMark val="none"/>
        <c:tickLblPos val="nextTo"/>
        <c:crossAx val="126440576"/>
        <c:crosses val="autoZero"/>
        <c:auto val="1"/>
        <c:lblAlgn val="ctr"/>
        <c:lblOffset val="100"/>
        <c:noMultiLvlLbl val="0"/>
      </c:catAx>
      <c:valAx>
        <c:axId val="126440576"/>
        <c:scaling>
          <c:orientation val="minMax"/>
        </c:scaling>
        <c:delete val="0"/>
        <c:axPos val="l"/>
        <c:majorGridlines/>
        <c:numFmt formatCode="General" sourceLinked="1"/>
        <c:majorTickMark val="out"/>
        <c:minorTickMark val="none"/>
        <c:tickLblPos val="nextTo"/>
        <c:crossAx val="126434688"/>
        <c:crosses val="autoZero"/>
        <c:crossBetween val="between"/>
      </c:valAx>
      <c:valAx>
        <c:axId val="126442112"/>
        <c:scaling>
          <c:orientation val="minMax"/>
        </c:scaling>
        <c:delete val="0"/>
        <c:axPos val="r"/>
        <c:numFmt formatCode="General" sourceLinked="1"/>
        <c:majorTickMark val="out"/>
        <c:minorTickMark val="none"/>
        <c:tickLblPos val="nextTo"/>
        <c:crossAx val="126448000"/>
        <c:crosses val="max"/>
        <c:crossBetween val="between"/>
      </c:valAx>
      <c:catAx>
        <c:axId val="126448000"/>
        <c:scaling>
          <c:orientation val="minMax"/>
        </c:scaling>
        <c:delete val="1"/>
        <c:axPos val="b"/>
        <c:majorTickMark val="out"/>
        <c:minorTickMark val="none"/>
        <c:tickLblPos val="nextTo"/>
        <c:crossAx val="126442112"/>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4</xdr:col>
      <xdr:colOff>12700</xdr:colOff>
      <xdr:row>27</xdr:row>
      <xdr:rowOff>0</xdr:rowOff>
    </xdr:from>
    <xdr:to>
      <xdr:col>11</xdr:col>
      <xdr:colOff>1693545</xdr:colOff>
      <xdr:row>50</xdr:row>
      <xdr:rowOff>38099</xdr:rowOff>
    </xdr:to>
    <xdr:pic>
      <xdr:nvPicPr>
        <xdr:cNvPr id="3" name="図 2" descr="C:\北文Ⅱ\事業書類\平成27年度事業\上手な写真の撮り方とパソコン編集\IMG_6627.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8305800"/>
          <a:ext cx="5960745" cy="38353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737235</xdr:colOff>
      <xdr:row>26</xdr:row>
      <xdr:rowOff>66675</xdr:rowOff>
    </xdr:from>
    <xdr:to>
      <xdr:col>12</xdr:col>
      <xdr:colOff>936625</xdr:colOff>
      <xdr:row>35</xdr:row>
      <xdr:rowOff>142875</xdr:rowOff>
    </xdr:to>
    <xdr:sp macro="" textlink="">
      <xdr:nvSpPr>
        <xdr:cNvPr id="6" name="テキスト ボックス 5"/>
        <xdr:cNvSpPr txBox="1"/>
      </xdr:nvSpPr>
      <xdr:spPr>
        <a:xfrm>
          <a:off x="737235" y="5476875"/>
          <a:ext cx="977201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a:latin typeface="Meiryo UI" panose="020B0604030504040204" pitchFamily="50" charset="-128"/>
              <a:ea typeface="Meiryo UI" panose="020B0604030504040204" pitchFamily="50" charset="-128"/>
              <a:cs typeface="Meiryo UI" panose="020B0604030504040204" pitchFamily="50" charset="-128"/>
            </a:rPr>
            <a:t>今回は思ってた以上にパソコンをあまりやったことがない人が多く、アンケートでも「知らないことが多くて難しかった」と感じる人が多かったです。なので講師の方は大変だったと思います、いろいろ思う事はいっぱいあると思いますが。</a:t>
          </a:r>
          <a:br>
            <a:rPr lang="ja-JP" altLang="en-US" sz="1400">
              <a:latin typeface="Meiryo UI" panose="020B0604030504040204" pitchFamily="50" charset="-128"/>
              <a:ea typeface="Meiryo UI" panose="020B0604030504040204" pitchFamily="50" charset="-128"/>
              <a:cs typeface="Meiryo UI" panose="020B0604030504040204" pitchFamily="50" charset="-128"/>
            </a:rPr>
          </a:br>
          <a:r>
            <a:rPr lang="ja-JP" altLang="en-US" sz="1400">
              <a:latin typeface="Meiryo UI" panose="020B0604030504040204" pitchFamily="50" charset="-128"/>
              <a:ea typeface="Meiryo UI" panose="020B0604030504040204" pitchFamily="50" charset="-128"/>
              <a:cs typeface="Meiryo UI" panose="020B0604030504040204" pitchFamily="50" charset="-128"/>
            </a:rPr>
            <a:t>ただ、当初パソコンは主人まかせとか、まったくわからないとか、あまりさわったことがないって言っていた人達が、感想で、これからも粘り強くパソコンと向き合っていきたいとか、何度も復習をして自分のものにしたいとか言っていました。実際家に帰って何度も復習するかわかりませんが、参加者の心持ち</a:t>
          </a:r>
          <a:r>
            <a:rPr lang="en-US" altLang="ja-JP" sz="1400">
              <a:latin typeface="Meiryo UI" panose="020B0604030504040204" pitchFamily="50" charset="-128"/>
              <a:ea typeface="Meiryo UI" panose="020B0604030504040204" pitchFamily="50" charset="-128"/>
              <a:cs typeface="Meiryo UI" panose="020B0604030504040204" pitchFamily="50" charset="-128"/>
            </a:rPr>
            <a:t>?</a:t>
          </a:r>
          <a:r>
            <a:rPr lang="ja-JP" altLang="en-US" sz="1400">
              <a:latin typeface="Meiryo UI" panose="020B0604030504040204" pitchFamily="50" charset="-128"/>
              <a:ea typeface="Meiryo UI" panose="020B0604030504040204" pitchFamily="50" charset="-128"/>
              <a:cs typeface="Meiryo UI" panose="020B0604030504040204" pitchFamily="50" charset="-128"/>
            </a:rPr>
            <a:t>考え方</a:t>
          </a:r>
          <a:r>
            <a:rPr lang="en-US" altLang="ja-JP" sz="1400">
              <a:latin typeface="Meiryo UI" panose="020B0604030504040204" pitchFamily="50" charset="-128"/>
              <a:ea typeface="Meiryo UI" panose="020B0604030504040204" pitchFamily="50" charset="-128"/>
              <a:cs typeface="Meiryo UI" panose="020B0604030504040204" pitchFamily="50" charset="-128"/>
            </a:rPr>
            <a:t>?</a:t>
          </a:r>
          <a:r>
            <a:rPr lang="ja-JP" altLang="en-US" sz="1400">
              <a:latin typeface="Meiryo UI" panose="020B0604030504040204" pitchFamily="50" charset="-128"/>
              <a:ea typeface="Meiryo UI" panose="020B0604030504040204" pitchFamily="50" charset="-128"/>
              <a:cs typeface="Meiryo UI" panose="020B0604030504040204" pitchFamily="50" charset="-128"/>
            </a:rPr>
            <a:t>を変え、こう言わしめた講師の授業は成功だったんじゃないかと自分は思いました。</a:t>
          </a:r>
          <a:br>
            <a:rPr lang="ja-JP" altLang="en-US" sz="1400">
              <a:latin typeface="Meiryo UI" panose="020B0604030504040204" pitchFamily="50" charset="-128"/>
              <a:ea typeface="Meiryo UI" panose="020B0604030504040204" pitchFamily="50" charset="-128"/>
              <a:cs typeface="Meiryo UI" panose="020B0604030504040204" pitchFamily="50" charset="-128"/>
            </a:rPr>
          </a:br>
          <a:r>
            <a:rPr lang="ja-JP" altLang="en-US" sz="1400">
              <a:latin typeface="Meiryo UI" panose="020B0604030504040204" pitchFamily="50" charset="-128"/>
              <a:ea typeface="Meiryo UI" panose="020B0604030504040204" pitchFamily="50" charset="-128"/>
              <a:cs typeface="Meiryo UI" panose="020B0604030504040204" pitchFamily="50" charset="-128"/>
            </a:rPr>
            <a:t>早速デジカメの講座受けた人がエクセルにも申し込んでいきました、良い講座だったからリピーターもいるのだと思います。</a:t>
          </a:r>
          <a:br>
            <a:rPr lang="ja-JP" altLang="en-US" sz="1400">
              <a:latin typeface="Meiryo UI" panose="020B0604030504040204" pitchFamily="50" charset="-128"/>
              <a:ea typeface="Meiryo UI" panose="020B0604030504040204" pitchFamily="50" charset="-128"/>
              <a:cs typeface="Meiryo UI" panose="020B0604030504040204" pitchFamily="50" charset="-128"/>
            </a:rPr>
          </a:br>
          <a:endParaRPr kumimoji="1" lang="ja-JP" altLang="en-US" sz="14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480060</xdr:colOff>
          <xdr:row>0</xdr:row>
          <xdr:rowOff>45720</xdr:rowOff>
        </xdr:from>
        <xdr:to>
          <xdr:col>18</xdr:col>
          <xdr:colOff>1470660</xdr:colOff>
          <xdr:row>1</xdr:row>
          <xdr:rowOff>7620</xdr:rowOff>
        </xdr:to>
        <xdr:sp macro="" textlink="">
          <xdr:nvSpPr>
            <xdr:cNvPr id="9218" name="Button 2" hidden="1">
              <a:extLst>
                <a:ext uri="{63B3BB69-23CF-44E3-9099-C40C66FF867C}">
                  <a14:compatExt spid="_x0000_s9218"/>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クリア ボタン</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Normal="100" workbookViewId="0">
      <selection activeCell="AB4" sqref="AB4"/>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2.6640625" customWidth="1"/>
    <col min="13" max="13" width="28.66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s>
  <sheetData>
    <row r="1" spans="1:29" ht="26.25" customHeight="1">
      <c r="E1" s="143" t="s">
        <v>5</v>
      </c>
      <c r="F1" s="143"/>
      <c r="G1" s="143"/>
      <c r="H1" s="143"/>
      <c r="I1" s="143"/>
      <c r="J1" s="143"/>
      <c r="K1" s="143"/>
      <c r="L1" s="143"/>
    </row>
    <row r="2" spans="1:29" ht="9.9" customHeight="1">
      <c r="E2" s="144"/>
      <c r="F2" s="144"/>
      <c r="G2" s="145"/>
      <c r="H2" s="145"/>
      <c r="I2" s="145"/>
      <c r="J2" s="145"/>
      <c r="K2" s="145"/>
      <c r="L2" s="145"/>
    </row>
    <row r="3" spans="1:29" ht="27.9" customHeight="1">
      <c r="A3" s="28" t="s">
        <v>63</v>
      </c>
      <c r="B3" s="146" t="s">
        <v>0</v>
      </c>
      <c r="C3" s="146"/>
      <c r="D3" s="146"/>
      <c r="E3" s="142"/>
      <c r="F3" s="141" t="s">
        <v>1</v>
      </c>
      <c r="G3" s="142"/>
      <c r="H3" s="141" t="s">
        <v>2</v>
      </c>
      <c r="I3" s="142"/>
      <c r="J3" s="141" t="s">
        <v>3</v>
      </c>
      <c r="K3" s="142"/>
      <c r="L3" s="1" t="s">
        <v>4</v>
      </c>
      <c r="M3" s="1" t="s">
        <v>6</v>
      </c>
      <c r="N3" s="147" t="s">
        <v>45</v>
      </c>
      <c r="O3" s="148"/>
      <c r="P3" s="23" t="s">
        <v>60</v>
      </c>
      <c r="Q3" s="20"/>
      <c r="R3" s="147" t="s">
        <v>46</v>
      </c>
      <c r="S3" s="148"/>
      <c r="T3" s="10" t="s">
        <v>60</v>
      </c>
      <c r="U3" s="8"/>
      <c r="V3" s="139" t="s">
        <v>47</v>
      </c>
      <c r="W3" s="140"/>
      <c r="X3" s="24" t="s">
        <v>60</v>
      </c>
      <c r="Z3" s="127" t="s">
        <v>144</v>
      </c>
      <c r="AA3" s="127" t="s">
        <v>42</v>
      </c>
      <c r="AB3" s="127" t="s">
        <v>43</v>
      </c>
      <c r="AC3" s="127" t="s">
        <v>62</v>
      </c>
    </row>
    <row r="4" spans="1:29" ht="50.1" customHeight="1">
      <c r="A4" s="21">
        <v>1</v>
      </c>
      <c r="B4" s="21">
        <v>60</v>
      </c>
      <c r="C4" s="21" t="s">
        <v>64</v>
      </c>
      <c r="D4" s="21" t="s">
        <v>65</v>
      </c>
      <c r="E4" s="21" t="s">
        <v>44</v>
      </c>
      <c r="F4" s="21">
        <v>4</v>
      </c>
      <c r="G4" s="1" t="str">
        <f>IF(F4="","",VLOOKUP(F4,$N$4:$P$9,2,FALSE))</f>
        <v>やさしかった</v>
      </c>
      <c r="H4" s="21">
        <v>1</v>
      </c>
      <c r="I4" s="2" t="str">
        <f>IF(H4="","",VLOOKUP(H4,$R$4:$T$8,2,FALSE))</f>
        <v>知らないことが多かった</v>
      </c>
      <c r="J4" s="22">
        <v>4</v>
      </c>
      <c r="K4" s="1" t="str">
        <f>IF(J4="","",VLOOKUP(J4,$V$4:$X$9,2,FALSE))</f>
        <v>分かりやすかった</v>
      </c>
      <c r="L4" s="2" t="s">
        <v>8</v>
      </c>
      <c r="M4" s="3" t="s">
        <v>7</v>
      </c>
      <c r="N4" s="10">
        <v>1</v>
      </c>
      <c r="O4" s="13" t="s">
        <v>50</v>
      </c>
      <c r="P4" s="13">
        <f>COUNTIF($F$4:$F$19,N4)</f>
        <v>0</v>
      </c>
      <c r="Q4" s="8"/>
      <c r="R4" s="11">
        <v>1</v>
      </c>
      <c r="S4" s="14" t="s">
        <v>54</v>
      </c>
      <c r="T4" s="13">
        <f>COUNTIF($H$4:$H$19,R4)</f>
        <v>11</v>
      </c>
      <c r="U4" s="8"/>
      <c r="V4" s="10">
        <v>1</v>
      </c>
      <c r="W4" s="19" t="s">
        <v>57</v>
      </c>
      <c r="X4" s="13">
        <f>COUNTIF($J$4:$J$19,V4)</f>
        <v>0</v>
      </c>
      <c r="Z4" s="127">
        <v>20</v>
      </c>
      <c r="AA4" s="128">
        <f>COUNTIFS($B$4:$B$19,"&gt;=20",$B$4:$B$19,"&lt;=29",$D$4:$D$19,AA$3)</f>
        <v>0</v>
      </c>
      <c r="AB4" s="128">
        <f>COUNTIFS($B$4:$B$19,"&gt;=20",$B$4:$B$19,"&lt;=29",$D$4:$D$19,AB$3)</f>
        <v>0</v>
      </c>
      <c r="AC4" s="128">
        <f>SUM(AA4:AB4)</f>
        <v>0</v>
      </c>
    </row>
    <row r="5" spans="1:29" ht="30" customHeight="1">
      <c r="A5" s="21">
        <v>2</v>
      </c>
      <c r="B5" s="21">
        <v>60</v>
      </c>
      <c r="C5" s="21" t="s">
        <v>64</v>
      </c>
      <c r="D5" s="21" t="s">
        <v>65</v>
      </c>
      <c r="E5" s="21" t="s">
        <v>44</v>
      </c>
      <c r="F5" s="21">
        <v>4</v>
      </c>
      <c r="G5" s="1" t="str">
        <f t="shared" ref="G5:G17" si="0">IF(F5="","",VLOOKUP(F5,$N$4:$P$9,2,FALSE))</f>
        <v>やさしかった</v>
      </c>
      <c r="H5" s="21">
        <v>1</v>
      </c>
      <c r="I5" s="2" t="str">
        <f t="shared" ref="I5:I17" si="1">IF(H5="","",VLOOKUP(H5,$R$4:$T$8,2,FALSE))</f>
        <v>知らないことが多かった</v>
      </c>
      <c r="J5" s="22">
        <v>4</v>
      </c>
      <c r="K5" s="1" t="str">
        <f t="shared" ref="K5:K17" si="2">IF(J5="","",VLOOKUP(J5,$V$4:$X$9,2,FALSE))</f>
        <v>分かりやすかった</v>
      </c>
      <c r="L5" s="2" t="s">
        <v>9</v>
      </c>
      <c r="M5" s="1" t="s">
        <v>10</v>
      </c>
      <c r="N5" s="10">
        <v>2</v>
      </c>
      <c r="O5" s="13" t="s">
        <v>51</v>
      </c>
      <c r="P5" s="13">
        <f t="shared" ref="P5:P9" si="3">COUNTIF($F$4:$F$19,N5)</f>
        <v>2</v>
      </c>
      <c r="Q5" s="8"/>
      <c r="R5" s="11">
        <v>2</v>
      </c>
      <c r="S5" s="15" t="s">
        <v>55</v>
      </c>
      <c r="T5" s="13">
        <f t="shared" ref="T5:T8" si="4">COUNTIF($H$4:$H$19,R5)</f>
        <v>3</v>
      </c>
      <c r="U5" s="8"/>
      <c r="V5" s="10">
        <v>2</v>
      </c>
      <c r="W5" s="9" t="s">
        <v>58</v>
      </c>
      <c r="X5" s="13">
        <f t="shared" ref="X5:X9" si="5">COUNTIF($J$4:$J$19,V5)</f>
        <v>1</v>
      </c>
      <c r="Z5" s="127">
        <v>30</v>
      </c>
      <c r="AA5" s="128">
        <f>COUNTIFS($B$4:$B$19,"&gt;=30",$B$4:$B$19,"&lt;=39",$D$4:$D$19,AA$3)</f>
        <v>0</v>
      </c>
      <c r="AB5" s="128">
        <f>COUNTIFS($B$4:$B$19,"&gt;=30",$B$4:$B$19,"&lt;=39",$D$4:$D$19,AB$3)</f>
        <v>0</v>
      </c>
      <c r="AC5" s="128">
        <f t="shared" ref="AC5:AC10" si="6">SUM(AA5:AB5)</f>
        <v>0</v>
      </c>
    </row>
    <row r="6" spans="1:29" ht="50.1" customHeight="1">
      <c r="A6" s="21">
        <v>3</v>
      </c>
      <c r="B6" s="21">
        <v>60</v>
      </c>
      <c r="C6" s="21" t="s">
        <v>64</v>
      </c>
      <c r="D6" s="21" t="s">
        <v>65</v>
      </c>
      <c r="E6" s="21" t="s">
        <v>44</v>
      </c>
      <c r="F6" s="21">
        <v>4</v>
      </c>
      <c r="G6" s="1" t="str">
        <f t="shared" si="0"/>
        <v>やさしかった</v>
      </c>
      <c r="H6" s="21">
        <v>1</v>
      </c>
      <c r="I6" s="2" t="str">
        <f t="shared" si="1"/>
        <v>知らないことが多かった</v>
      </c>
      <c r="J6" s="22">
        <v>4</v>
      </c>
      <c r="K6" s="1" t="str">
        <f t="shared" si="2"/>
        <v>分かりやすかった</v>
      </c>
      <c r="L6" s="2" t="s">
        <v>12</v>
      </c>
      <c r="M6" s="1" t="s">
        <v>13</v>
      </c>
      <c r="N6" s="10">
        <v>3</v>
      </c>
      <c r="O6" s="13" t="s">
        <v>52</v>
      </c>
      <c r="P6" s="13">
        <f t="shared" si="3"/>
        <v>7</v>
      </c>
      <c r="Q6" s="8"/>
      <c r="R6" s="10">
        <v>3</v>
      </c>
      <c r="S6" s="16" t="s">
        <v>56</v>
      </c>
      <c r="T6" s="13">
        <f t="shared" si="4"/>
        <v>0</v>
      </c>
      <c r="U6" s="8"/>
      <c r="V6" s="10">
        <v>3</v>
      </c>
      <c r="W6" s="15" t="s">
        <v>52</v>
      </c>
      <c r="X6" s="13">
        <f t="shared" si="5"/>
        <v>0</v>
      </c>
      <c r="Z6" s="127">
        <v>40</v>
      </c>
      <c r="AA6" s="128">
        <f>COUNTIFS($B$4:$B$19,"&gt;=40",$B$4:$B$19,"&lt;=49",$D$4:$D$19,AA$3)</f>
        <v>0</v>
      </c>
      <c r="AB6" s="128">
        <f>COUNTIFS($B$4:$B$19,"&gt;=40",$B$4:$B$19,"&lt;=49",$D$4:$D$19,AB$3)</f>
        <v>0</v>
      </c>
      <c r="AC6" s="128">
        <f t="shared" si="6"/>
        <v>0</v>
      </c>
    </row>
    <row r="7" spans="1:29" ht="30" customHeight="1">
      <c r="A7" s="21">
        <v>4</v>
      </c>
      <c r="B7" s="21">
        <v>60</v>
      </c>
      <c r="C7" s="21" t="s">
        <v>64</v>
      </c>
      <c r="D7" s="21" t="s">
        <v>65</v>
      </c>
      <c r="E7" s="21" t="s">
        <v>44</v>
      </c>
      <c r="F7" s="21">
        <v>4</v>
      </c>
      <c r="G7" s="1" t="str">
        <f t="shared" si="0"/>
        <v>やさしかった</v>
      </c>
      <c r="H7" s="21">
        <v>2</v>
      </c>
      <c r="I7" s="2" t="str">
        <f t="shared" si="1"/>
        <v>半分くらいは知っていた</v>
      </c>
      <c r="J7" s="22">
        <v>4</v>
      </c>
      <c r="K7" s="1" t="str">
        <f t="shared" si="2"/>
        <v>分かりやすかった</v>
      </c>
      <c r="L7" s="2" t="s">
        <v>15</v>
      </c>
      <c r="M7" s="1" t="s">
        <v>16</v>
      </c>
      <c r="N7" s="10">
        <v>4</v>
      </c>
      <c r="O7" s="13" t="s">
        <v>53</v>
      </c>
      <c r="P7" s="13">
        <f t="shared" si="3"/>
        <v>5</v>
      </c>
      <c r="Q7" s="8"/>
      <c r="R7" s="11">
        <v>5</v>
      </c>
      <c r="S7" s="17" t="s">
        <v>48</v>
      </c>
      <c r="T7" s="13">
        <f t="shared" si="4"/>
        <v>0</v>
      </c>
      <c r="U7" s="8"/>
      <c r="V7" s="10">
        <v>4</v>
      </c>
      <c r="W7" s="15" t="s">
        <v>59</v>
      </c>
      <c r="X7" s="13">
        <f t="shared" si="5"/>
        <v>13</v>
      </c>
      <c r="Z7" s="127">
        <v>50</v>
      </c>
      <c r="AA7" s="128">
        <f>COUNTIFS($B$4:$B$19,"&gt;=50",$B$4:$B$19,"&lt;=59",$D$4:$D$19,AA$3)</f>
        <v>0</v>
      </c>
      <c r="AB7" s="128">
        <f>COUNTIFS($B$4:$B$19,"&gt;=50",$B$4:$B$19,"&lt;=59",$D$4:$D$19,AB$3)</f>
        <v>0</v>
      </c>
      <c r="AC7" s="128">
        <f t="shared" si="6"/>
        <v>0</v>
      </c>
    </row>
    <row r="8" spans="1:29" ht="30" customHeight="1">
      <c r="A8" s="21">
        <v>5</v>
      </c>
      <c r="B8" s="21">
        <v>60</v>
      </c>
      <c r="C8" s="21" t="s">
        <v>64</v>
      </c>
      <c r="D8" s="21" t="s">
        <v>65</v>
      </c>
      <c r="E8" s="21" t="s">
        <v>44</v>
      </c>
      <c r="F8" s="21">
        <v>3</v>
      </c>
      <c r="G8" s="1" t="str">
        <f t="shared" si="0"/>
        <v>普通だった</v>
      </c>
      <c r="H8" s="21">
        <v>2</v>
      </c>
      <c r="I8" s="2" t="str">
        <f t="shared" si="1"/>
        <v>半分くらいは知っていた</v>
      </c>
      <c r="J8" s="22">
        <v>4</v>
      </c>
      <c r="K8" s="1" t="str">
        <f t="shared" si="2"/>
        <v>分かりやすかった</v>
      </c>
      <c r="L8" s="2"/>
      <c r="M8" s="1" t="s">
        <v>14</v>
      </c>
      <c r="N8" s="10">
        <v>5</v>
      </c>
      <c r="O8" s="17" t="s">
        <v>48</v>
      </c>
      <c r="P8" s="13">
        <f t="shared" si="3"/>
        <v>0</v>
      </c>
      <c r="Q8" s="8"/>
      <c r="R8" s="11">
        <v>6</v>
      </c>
      <c r="S8" s="17" t="s">
        <v>49</v>
      </c>
      <c r="T8" s="13">
        <f t="shared" si="4"/>
        <v>0</v>
      </c>
      <c r="U8" s="8"/>
      <c r="V8" s="10">
        <v>5</v>
      </c>
      <c r="W8" s="17" t="s">
        <v>48</v>
      </c>
      <c r="X8" s="13">
        <f t="shared" si="5"/>
        <v>0</v>
      </c>
      <c r="Z8" s="127">
        <v>60</v>
      </c>
      <c r="AA8" s="128">
        <f>COUNTIFS($B$4:$B$19,"&gt;=60",$B$4:$B$19,"&lt;=69",$D$4:$D$19,AA$3)</f>
        <v>6</v>
      </c>
      <c r="AB8" s="128">
        <f>COUNTIFS($B$4:$B$19,"&gt;=60",$B$4:$B$19,"&lt;=69",$D$4:$D$19,AB$3)</f>
        <v>4</v>
      </c>
      <c r="AC8" s="128">
        <f t="shared" si="6"/>
        <v>10</v>
      </c>
    </row>
    <row r="9" spans="1:29" ht="30" customHeight="1">
      <c r="A9" s="21">
        <v>6</v>
      </c>
      <c r="B9" s="21">
        <v>60</v>
      </c>
      <c r="C9" s="21" t="s">
        <v>64</v>
      </c>
      <c r="D9" s="21" t="s">
        <v>65</v>
      </c>
      <c r="E9" s="21" t="s">
        <v>44</v>
      </c>
      <c r="F9" s="21">
        <v>4</v>
      </c>
      <c r="G9" s="1" t="str">
        <f t="shared" si="0"/>
        <v>やさしかった</v>
      </c>
      <c r="H9" s="21">
        <v>1</v>
      </c>
      <c r="I9" s="2" t="str">
        <f t="shared" si="1"/>
        <v>知らないことが多かった</v>
      </c>
      <c r="J9" s="22">
        <v>4</v>
      </c>
      <c r="K9" s="1" t="str">
        <f t="shared" si="2"/>
        <v>分かりやすかった</v>
      </c>
      <c r="L9" s="2"/>
      <c r="M9" s="1" t="s">
        <v>26</v>
      </c>
      <c r="N9" s="10">
        <v>6</v>
      </c>
      <c r="O9" s="18" t="s">
        <v>49</v>
      </c>
      <c r="P9" s="13">
        <f t="shared" si="3"/>
        <v>0</v>
      </c>
      <c r="Q9" s="8"/>
      <c r="R9" s="10" t="s">
        <v>62</v>
      </c>
      <c r="S9" s="27"/>
      <c r="T9" s="27">
        <f>SUM(T4:T8)</f>
        <v>14</v>
      </c>
      <c r="U9" s="8"/>
      <c r="V9" s="10">
        <v>6</v>
      </c>
      <c r="W9" s="17" t="s">
        <v>49</v>
      </c>
      <c r="X9" s="13">
        <f t="shared" si="5"/>
        <v>0</v>
      </c>
      <c r="Z9" s="127">
        <v>70</v>
      </c>
      <c r="AA9" s="128">
        <f>COUNTIFS($B$4:$B$19,"&gt;=70",$B$4:$B$19,"&lt;=79",$D$4:$D$19,AA$3)</f>
        <v>2</v>
      </c>
      <c r="AB9" s="128">
        <f>COUNTIFS($B$4:$B$19,"&gt;=70",$B$4:$B$19,"&lt;=79",$D$4:$D$19,AB$3)</f>
        <v>2</v>
      </c>
      <c r="AC9" s="128">
        <f t="shared" si="6"/>
        <v>4</v>
      </c>
    </row>
    <row r="10" spans="1:29" ht="30" customHeight="1">
      <c r="A10" s="21">
        <v>7</v>
      </c>
      <c r="B10" s="21">
        <v>60</v>
      </c>
      <c r="C10" s="21" t="s">
        <v>64</v>
      </c>
      <c r="D10" s="21" t="s">
        <v>66</v>
      </c>
      <c r="E10" s="21" t="s">
        <v>44</v>
      </c>
      <c r="F10" s="21">
        <v>3</v>
      </c>
      <c r="G10" s="1" t="str">
        <f t="shared" si="0"/>
        <v>普通だった</v>
      </c>
      <c r="H10" s="21">
        <v>1</v>
      </c>
      <c r="I10" s="2" t="str">
        <f t="shared" si="1"/>
        <v>知らないことが多かった</v>
      </c>
      <c r="J10" s="22">
        <v>4</v>
      </c>
      <c r="K10" s="1" t="str">
        <f t="shared" si="2"/>
        <v>分かりやすかった</v>
      </c>
      <c r="L10" s="2" t="s">
        <v>17</v>
      </c>
      <c r="M10" s="1" t="s">
        <v>28</v>
      </c>
      <c r="N10" s="10" t="s">
        <v>62</v>
      </c>
      <c r="O10" s="1"/>
      <c r="P10" s="27">
        <f>SUM(P4:P9)</f>
        <v>14</v>
      </c>
      <c r="V10" s="10" t="s">
        <v>62</v>
      </c>
      <c r="W10" s="1"/>
      <c r="X10" s="27">
        <f>SUM(X4:X9)</f>
        <v>14</v>
      </c>
      <c r="Z10" s="127">
        <v>80</v>
      </c>
      <c r="AA10" s="128">
        <f>COUNTIFS($B$4:$B$19,"&gt;=80",$B$4:$B$19,"&lt;=89",$D$4:$D$19,AA$3)</f>
        <v>0</v>
      </c>
      <c r="AB10" s="128">
        <f>COUNTIFS($B$4:$B$19,"&gt;=80",$B$4:$B$19,"&lt;=89",$D$4:$D$19,AB$3)</f>
        <v>0</v>
      </c>
      <c r="AC10" s="128">
        <f t="shared" si="6"/>
        <v>0</v>
      </c>
    </row>
    <row r="11" spans="1:29" ht="30" customHeight="1">
      <c r="A11" s="21">
        <v>8</v>
      </c>
      <c r="B11" s="21">
        <v>60</v>
      </c>
      <c r="C11" s="21" t="s">
        <v>64</v>
      </c>
      <c r="D11" s="21" t="s">
        <v>66</v>
      </c>
      <c r="E11" s="21" t="s">
        <v>44</v>
      </c>
      <c r="F11" s="21">
        <v>3</v>
      </c>
      <c r="G11" s="1" t="str">
        <f t="shared" si="0"/>
        <v>普通だった</v>
      </c>
      <c r="H11" s="21">
        <v>1</v>
      </c>
      <c r="I11" s="2" t="str">
        <f t="shared" si="1"/>
        <v>知らないことが多かった</v>
      </c>
      <c r="J11" s="22">
        <v>4</v>
      </c>
      <c r="K11" s="1" t="str">
        <f t="shared" si="2"/>
        <v>分かりやすかった</v>
      </c>
      <c r="L11" s="2" t="s">
        <v>20</v>
      </c>
      <c r="M11" s="1" t="s">
        <v>21</v>
      </c>
      <c r="Z11" s="127" t="s">
        <v>62</v>
      </c>
      <c r="AA11" s="128">
        <f>SUM(AA4:AA10)</f>
        <v>8</v>
      </c>
      <c r="AB11" s="128">
        <f t="shared" ref="AB11:AC11" si="7">SUM(AB4:AB10)</f>
        <v>6</v>
      </c>
      <c r="AC11" s="128">
        <f t="shared" si="7"/>
        <v>14</v>
      </c>
    </row>
    <row r="12" spans="1:29" ht="30" customHeight="1">
      <c r="A12" s="21">
        <v>9</v>
      </c>
      <c r="B12" s="21">
        <v>60</v>
      </c>
      <c r="C12" s="21" t="s">
        <v>64</v>
      </c>
      <c r="D12" s="21" t="s">
        <v>66</v>
      </c>
      <c r="E12" s="21" t="s">
        <v>44</v>
      </c>
      <c r="F12" s="21">
        <v>3</v>
      </c>
      <c r="G12" s="1" t="str">
        <f t="shared" si="0"/>
        <v>普通だった</v>
      </c>
      <c r="H12" s="21">
        <v>1</v>
      </c>
      <c r="I12" s="2" t="str">
        <f t="shared" si="1"/>
        <v>知らないことが多かった</v>
      </c>
      <c r="J12" s="22">
        <v>4</v>
      </c>
      <c r="K12" s="1" t="str">
        <f t="shared" si="2"/>
        <v>分かりやすかった</v>
      </c>
      <c r="L12" s="2" t="s">
        <v>24</v>
      </c>
      <c r="M12" s="1" t="s">
        <v>25</v>
      </c>
    </row>
    <row r="13" spans="1:29" ht="30" customHeight="1">
      <c r="A13" s="21">
        <v>10</v>
      </c>
      <c r="B13" s="21">
        <v>60</v>
      </c>
      <c r="C13" s="21" t="s">
        <v>64</v>
      </c>
      <c r="D13" s="21" t="s">
        <v>66</v>
      </c>
      <c r="E13" s="21" t="s">
        <v>44</v>
      </c>
      <c r="F13" s="21">
        <v>3</v>
      </c>
      <c r="G13" s="1" t="str">
        <f t="shared" si="0"/>
        <v>普通だった</v>
      </c>
      <c r="H13" s="21">
        <v>1</v>
      </c>
      <c r="I13" s="2" t="str">
        <f t="shared" si="1"/>
        <v>知らないことが多かった</v>
      </c>
      <c r="J13" s="22">
        <v>4</v>
      </c>
      <c r="K13" s="1" t="str">
        <f t="shared" si="2"/>
        <v>分かりやすかった</v>
      </c>
      <c r="L13" s="2"/>
      <c r="M13" s="1" t="s">
        <v>19</v>
      </c>
    </row>
    <row r="14" spans="1:29" ht="30" customHeight="1">
      <c r="A14" s="21">
        <v>11</v>
      </c>
      <c r="B14" s="21">
        <v>70</v>
      </c>
      <c r="C14" s="21" t="s">
        <v>64</v>
      </c>
      <c r="D14" s="21" t="s">
        <v>65</v>
      </c>
      <c r="E14" s="21" t="s">
        <v>44</v>
      </c>
      <c r="F14" s="21">
        <v>2</v>
      </c>
      <c r="G14" s="1" t="str">
        <f t="shared" si="0"/>
        <v>やや難しかった</v>
      </c>
      <c r="H14" s="21">
        <v>1</v>
      </c>
      <c r="I14" s="2" t="str">
        <f t="shared" si="1"/>
        <v>知らないことが多かった</v>
      </c>
      <c r="J14" s="22">
        <v>2</v>
      </c>
      <c r="K14" s="1" t="str">
        <f t="shared" si="2"/>
        <v>やや分かりにくかった</v>
      </c>
      <c r="L14" s="2"/>
      <c r="M14" s="1" t="s">
        <v>11</v>
      </c>
    </row>
    <row r="15" spans="1:29" ht="30" customHeight="1">
      <c r="A15" s="21">
        <v>12</v>
      </c>
      <c r="B15" s="21">
        <v>70</v>
      </c>
      <c r="C15" s="21" t="s">
        <v>64</v>
      </c>
      <c r="D15" s="21" t="s">
        <v>65</v>
      </c>
      <c r="E15" s="21" t="s">
        <v>44</v>
      </c>
      <c r="F15" s="21">
        <v>3</v>
      </c>
      <c r="G15" s="1" t="str">
        <f t="shared" si="0"/>
        <v>普通だった</v>
      </c>
      <c r="H15" s="21">
        <v>2</v>
      </c>
      <c r="I15" s="2" t="str">
        <f t="shared" si="1"/>
        <v>半分くらいは知っていた</v>
      </c>
      <c r="J15" s="22">
        <v>4</v>
      </c>
      <c r="K15" s="1" t="str">
        <f t="shared" si="2"/>
        <v>分かりやすかった</v>
      </c>
      <c r="L15" s="2"/>
      <c r="M15" s="1" t="s">
        <v>18</v>
      </c>
    </row>
    <row r="16" spans="1:29" ht="30" customHeight="1">
      <c r="A16" s="21">
        <v>13</v>
      </c>
      <c r="B16" s="21">
        <v>70</v>
      </c>
      <c r="C16" s="21" t="s">
        <v>64</v>
      </c>
      <c r="D16" s="21" t="s">
        <v>66</v>
      </c>
      <c r="E16" s="21" t="s">
        <v>44</v>
      </c>
      <c r="F16" s="21">
        <v>2</v>
      </c>
      <c r="G16" s="1" t="str">
        <f t="shared" si="0"/>
        <v>やや難しかった</v>
      </c>
      <c r="H16" s="21">
        <v>1</v>
      </c>
      <c r="I16" s="2" t="str">
        <f t="shared" si="1"/>
        <v>知らないことが多かった</v>
      </c>
      <c r="J16" s="22">
        <v>4</v>
      </c>
      <c r="K16" s="1" t="str">
        <f t="shared" si="2"/>
        <v>分かりやすかった</v>
      </c>
      <c r="L16" s="2" t="s">
        <v>27</v>
      </c>
      <c r="M16" s="1"/>
    </row>
    <row r="17" spans="1:13" ht="30" customHeight="1">
      <c r="A17" s="21">
        <v>14</v>
      </c>
      <c r="B17" s="21">
        <v>70</v>
      </c>
      <c r="C17" s="21" t="s">
        <v>64</v>
      </c>
      <c r="D17" s="21" t="s">
        <v>66</v>
      </c>
      <c r="E17" s="21" t="s">
        <v>44</v>
      </c>
      <c r="F17" s="21">
        <v>3</v>
      </c>
      <c r="G17" s="1" t="str">
        <f t="shared" si="0"/>
        <v>普通だった</v>
      </c>
      <c r="H17" s="21">
        <v>1</v>
      </c>
      <c r="I17" s="2" t="str">
        <f t="shared" si="1"/>
        <v>知らないことが多かった</v>
      </c>
      <c r="J17" s="22">
        <v>4</v>
      </c>
      <c r="K17" s="1" t="str">
        <f t="shared" si="2"/>
        <v>分かりやすかった</v>
      </c>
      <c r="L17" s="2" t="s">
        <v>22</v>
      </c>
      <c r="M17" s="1" t="s">
        <v>23</v>
      </c>
    </row>
    <row r="52" spans="7:7">
      <c r="G52" t="s">
        <v>29</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87" orientation="landscape"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6"/>
  <sheetViews>
    <sheetView topLeftCell="T7" zoomScaleNormal="100" workbookViewId="0">
      <selection activeCell="AA10" sqref="AA10"/>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43" t="s">
        <v>30</v>
      </c>
      <c r="F1" s="143"/>
      <c r="G1" s="143"/>
      <c r="H1" s="143"/>
      <c r="I1" s="143"/>
      <c r="J1" s="143"/>
      <c r="K1" s="143"/>
      <c r="L1" s="143"/>
    </row>
    <row r="2" spans="1:29" ht="9.9" customHeight="1">
      <c r="E2" s="144"/>
      <c r="F2" s="144"/>
      <c r="G2" s="145"/>
      <c r="H2" s="145"/>
      <c r="I2" s="145"/>
      <c r="J2" s="145"/>
      <c r="K2" s="145"/>
      <c r="L2" s="145"/>
    </row>
    <row r="3" spans="1:29" ht="27.9" customHeight="1">
      <c r="A3" s="21" t="s">
        <v>61</v>
      </c>
      <c r="B3" s="149" t="s">
        <v>0</v>
      </c>
      <c r="C3" s="150"/>
      <c r="D3" s="150"/>
      <c r="E3" s="151"/>
      <c r="F3" s="141" t="s">
        <v>1</v>
      </c>
      <c r="G3" s="142"/>
      <c r="H3" s="141" t="s">
        <v>2</v>
      </c>
      <c r="I3" s="142"/>
      <c r="J3" s="141" t="s">
        <v>3</v>
      </c>
      <c r="K3" s="142"/>
      <c r="L3" s="1" t="s">
        <v>4</v>
      </c>
      <c r="N3" s="147" t="s">
        <v>45</v>
      </c>
      <c r="O3" s="148"/>
      <c r="P3" s="23" t="s">
        <v>60</v>
      </c>
      <c r="Q3" s="20"/>
      <c r="R3" s="147" t="s">
        <v>46</v>
      </c>
      <c r="S3" s="148"/>
      <c r="T3" s="10" t="s">
        <v>60</v>
      </c>
      <c r="U3" s="8"/>
      <c r="V3" s="139" t="s">
        <v>47</v>
      </c>
      <c r="W3" s="140"/>
      <c r="X3" s="24" t="s">
        <v>60</v>
      </c>
      <c r="Z3" s="127" t="s">
        <v>144</v>
      </c>
      <c r="AA3" s="127" t="s">
        <v>42</v>
      </c>
      <c r="AB3" s="127" t="s">
        <v>43</v>
      </c>
      <c r="AC3" s="127" t="s">
        <v>62</v>
      </c>
    </row>
    <row r="4" spans="1:29" ht="50.1" customHeight="1">
      <c r="A4" s="21">
        <v>1</v>
      </c>
      <c r="B4" s="5">
        <v>60</v>
      </c>
      <c r="C4" s="6" t="s">
        <v>41</v>
      </c>
      <c r="D4" s="6" t="s">
        <v>42</v>
      </c>
      <c r="E4" s="7" t="s">
        <v>44</v>
      </c>
      <c r="F4" s="7">
        <v>4</v>
      </c>
      <c r="G4" s="1" t="str">
        <f>IF(F4="","",VLOOKUP(F4,$N$4:$P$9,2,FALSE))</f>
        <v>やさしかった</v>
      </c>
      <c r="H4" s="21">
        <v>2</v>
      </c>
      <c r="I4" s="1" t="str">
        <f>IF(H4="","",VLOOKUP(H4,$R$4:$T$8,2,FALSE))</f>
        <v>半分くらいは知っていた</v>
      </c>
      <c r="J4" s="22">
        <v>4</v>
      </c>
      <c r="K4" s="1" t="str">
        <f>IF(J4="","",VLOOKUP(J4,$V$4:$X$9,2,FALSE))</f>
        <v>分かりやすかった</v>
      </c>
      <c r="L4" s="2" t="s">
        <v>31</v>
      </c>
      <c r="N4" s="10">
        <v>1</v>
      </c>
      <c r="O4" s="13" t="s">
        <v>50</v>
      </c>
      <c r="P4" s="13">
        <f>COUNTIF($F$4:$F$19,N4)</f>
        <v>1</v>
      </c>
      <c r="Q4" s="8"/>
      <c r="R4" s="11">
        <v>1</v>
      </c>
      <c r="S4" s="14" t="s">
        <v>54</v>
      </c>
      <c r="T4" s="13">
        <f>COUNTIF($H$4:$H$19,R4)</f>
        <v>9</v>
      </c>
      <c r="U4" s="8"/>
      <c r="V4" s="10">
        <v>1</v>
      </c>
      <c r="W4" s="19" t="s">
        <v>57</v>
      </c>
      <c r="X4" s="13">
        <f>COUNTIF($J$4:$J$19,V4)</f>
        <v>0</v>
      </c>
      <c r="Z4" s="127">
        <v>20</v>
      </c>
      <c r="AA4" s="128">
        <f>COUNTIFS($B$4:$B$19,"&gt;=20",$B$4:$B$19,"&lt;=29",$D$4:$D$19,AA$3)</f>
        <v>0</v>
      </c>
      <c r="AB4" s="128">
        <f>COUNTIFS($B$4:$B$19,"&gt;=20",$B$4:$B$19,"&lt;=29",$D$4:$D$19,AB$3)</f>
        <v>0</v>
      </c>
      <c r="AC4" s="128">
        <f>SUM(AA4:AB4)</f>
        <v>0</v>
      </c>
    </row>
    <row r="5" spans="1:29" ht="30" customHeight="1">
      <c r="A5" s="21">
        <v>2</v>
      </c>
      <c r="B5" s="5">
        <v>60</v>
      </c>
      <c r="C5" s="6" t="s">
        <v>41</v>
      </c>
      <c r="D5" s="6" t="s">
        <v>42</v>
      </c>
      <c r="E5" s="7" t="s">
        <v>44</v>
      </c>
      <c r="F5" s="7">
        <v>3</v>
      </c>
      <c r="G5" s="1" t="str">
        <f t="shared" ref="G5:G16" si="0">IF(F5="","",VLOOKUP(F5,$N$4:$P$9,2,FALSE))</f>
        <v>普通だった</v>
      </c>
      <c r="H5" s="21">
        <v>2</v>
      </c>
      <c r="I5" s="1" t="str">
        <f t="shared" ref="I5:I16" si="1">IF(H5="","",VLOOKUP(H5,$R$4:$T$8,2,FALSE))</f>
        <v>半分くらいは知っていた</v>
      </c>
      <c r="J5" s="22">
        <v>4</v>
      </c>
      <c r="K5" s="1" t="str">
        <f t="shared" ref="K5:K16" si="2">IF(J5="","",VLOOKUP(J5,$V$4:$X$9,2,FALSE))</f>
        <v>分かりやすかった</v>
      </c>
      <c r="L5" s="2" t="s">
        <v>32</v>
      </c>
      <c r="N5" s="10">
        <v>2</v>
      </c>
      <c r="O5" s="13" t="s">
        <v>51</v>
      </c>
      <c r="P5" s="13">
        <f t="shared" ref="P5:P9" si="3">COUNTIF($F$4:$F$19,N5)</f>
        <v>9</v>
      </c>
      <c r="Q5" s="8"/>
      <c r="R5" s="11">
        <v>2</v>
      </c>
      <c r="S5" s="15" t="s">
        <v>55</v>
      </c>
      <c r="T5" s="13">
        <f t="shared" ref="T5:T8" si="4">COUNTIF($H$4:$H$19,R5)</f>
        <v>4</v>
      </c>
      <c r="U5" s="8"/>
      <c r="V5" s="10">
        <v>2</v>
      </c>
      <c r="W5" s="9" t="s">
        <v>58</v>
      </c>
      <c r="X5" s="13">
        <f t="shared" ref="X5:X9" si="5">COUNTIF($J$4:$J$19,V5)</f>
        <v>5</v>
      </c>
      <c r="Z5" s="127">
        <v>30</v>
      </c>
      <c r="AA5" s="128">
        <f>COUNTIFS($B$4:$B$19,"&gt;=30",$B$4:$B$19,"&lt;=39",$D$4:$D$19,AA$3)</f>
        <v>0</v>
      </c>
      <c r="AB5" s="128">
        <f>COUNTIFS($B$4:$B$19,"&gt;=30",$B$4:$B$19,"&lt;=39",$D$4:$D$19,AB$3)</f>
        <v>0</v>
      </c>
      <c r="AC5" s="128">
        <f t="shared" ref="AC5:AC10" si="6">SUM(AA5:AB5)</f>
        <v>0</v>
      </c>
    </row>
    <row r="6" spans="1:29" ht="50.1" customHeight="1">
      <c r="A6" s="21">
        <v>3</v>
      </c>
      <c r="B6" s="5">
        <v>60</v>
      </c>
      <c r="C6" s="6" t="s">
        <v>41</v>
      </c>
      <c r="D6" s="6" t="s">
        <v>42</v>
      </c>
      <c r="E6" s="7" t="s">
        <v>44</v>
      </c>
      <c r="F6" s="7">
        <v>3</v>
      </c>
      <c r="G6" s="1" t="str">
        <f t="shared" si="0"/>
        <v>普通だった</v>
      </c>
      <c r="H6" s="21">
        <v>1</v>
      </c>
      <c r="I6" s="1" t="str">
        <f t="shared" si="1"/>
        <v>知らないことが多かった</v>
      </c>
      <c r="J6" s="22">
        <v>4</v>
      </c>
      <c r="K6" s="1" t="str">
        <f t="shared" si="2"/>
        <v>分かりやすかった</v>
      </c>
      <c r="L6" s="2" t="s">
        <v>33</v>
      </c>
      <c r="N6" s="10">
        <v>3</v>
      </c>
      <c r="O6" s="13" t="s">
        <v>52</v>
      </c>
      <c r="P6" s="13">
        <f t="shared" si="3"/>
        <v>2</v>
      </c>
      <c r="Q6" s="8"/>
      <c r="R6" s="10">
        <v>3</v>
      </c>
      <c r="S6" s="16" t="s">
        <v>56</v>
      </c>
      <c r="T6" s="13">
        <f t="shared" si="4"/>
        <v>0</v>
      </c>
      <c r="U6" s="8"/>
      <c r="V6" s="10">
        <v>3</v>
      </c>
      <c r="W6" s="15" t="s">
        <v>52</v>
      </c>
      <c r="X6" s="13">
        <f t="shared" si="5"/>
        <v>4</v>
      </c>
      <c r="Z6" s="127">
        <v>40</v>
      </c>
      <c r="AA6" s="128">
        <f>COUNTIFS($B$4:$B$19,"&gt;=40",$B$4:$B$19,"&lt;=49",$D$4:$D$19,AA$3)</f>
        <v>0</v>
      </c>
      <c r="AB6" s="128">
        <f>COUNTIFS($B$4:$B$19,"&gt;=40",$B$4:$B$19,"&lt;=49",$D$4:$D$19,AB$3)</f>
        <v>0</v>
      </c>
      <c r="AC6" s="128">
        <f t="shared" si="6"/>
        <v>0</v>
      </c>
    </row>
    <row r="7" spans="1:29" ht="30" customHeight="1">
      <c r="A7" s="21">
        <v>4</v>
      </c>
      <c r="B7" s="5">
        <v>60</v>
      </c>
      <c r="C7" s="6" t="s">
        <v>41</v>
      </c>
      <c r="D7" s="6" t="s">
        <v>42</v>
      </c>
      <c r="E7" s="7" t="s">
        <v>44</v>
      </c>
      <c r="F7" s="7">
        <v>2</v>
      </c>
      <c r="G7" s="1" t="str">
        <f t="shared" si="0"/>
        <v>やや難しかった</v>
      </c>
      <c r="H7" s="21">
        <v>2</v>
      </c>
      <c r="I7" s="1" t="str">
        <f t="shared" si="1"/>
        <v>半分くらいは知っていた</v>
      </c>
      <c r="J7" s="22">
        <v>3</v>
      </c>
      <c r="K7" s="1" t="str">
        <f t="shared" si="2"/>
        <v>普通だった</v>
      </c>
      <c r="L7" s="2" t="s">
        <v>34</v>
      </c>
      <c r="N7" s="10">
        <v>4</v>
      </c>
      <c r="O7" s="13" t="s">
        <v>53</v>
      </c>
      <c r="P7" s="13">
        <f t="shared" si="3"/>
        <v>1</v>
      </c>
      <c r="Q7" s="8"/>
      <c r="R7" s="11">
        <v>5</v>
      </c>
      <c r="S7" s="17" t="s">
        <v>48</v>
      </c>
      <c r="T7" s="13">
        <f t="shared" si="4"/>
        <v>0</v>
      </c>
      <c r="U7" s="8"/>
      <c r="V7" s="10">
        <v>4</v>
      </c>
      <c r="W7" s="15" t="s">
        <v>59</v>
      </c>
      <c r="X7" s="13">
        <f t="shared" si="5"/>
        <v>4</v>
      </c>
      <c r="Z7" s="127">
        <v>50</v>
      </c>
      <c r="AA7" s="128">
        <f>COUNTIFS($B$4:$B$19,"&gt;=50",$B$4:$B$19,"&lt;=59",$D$4:$D$19,AA$3)</f>
        <v>0</v>
      </c>
      <c r="AB7" s="128">
        <f>COUNTIFS($B$4:$B$19,"&gt;=50",$B$4:$B$19,"&lt;=59",$D$4:$D$19,AB$3)</f>
        <v>0</v>
      </c>
      <c r="AC7" s="128">
        <f t="shared" si="6"/>
        <v>0</v>
      </c>
    </row>
    <row r="8" spans="1:29" ht="30" customHeight="1">
      <c r="A8" s="21">
        <v>5</v>
      </c>
      <c r="B8" s="5">
        <v>60</v>
      </c>
      <c r="C8" s="6" t="s">
        <v>41</v>
      </c>
      <c r="D8" s="6" t="s">
        <v>42</v>
      </c>
      <c r="E8" s="7" t="s">
        <v>44</v>
      </c>
      <c r="F8" s="7">
        <v>2</v>
      </c>
      <c r="G8" s="1" t="str">
        <f t="shared" si="0"/>
        <v>やや難しかった</v>
      </c>
      <c r="H8" s="21">
        <v>1</v>
      </c>
      <c r="I8" s="1" t="str">
        <f t="shared" si="1"/>
        <v>知らないことが多かった</v>
      </c>
      <c r="J8" s="22">
        <v>3</v>
      </c>
      <c r="K8" s="1" t="str">
        <f t="shared" si="2"/>
        <v>普通だった</v>
      </c>
      <c r="L8" s="2" t="s">
        <v>35</v>
      </c>
      <c r="N8" s="10">
        <v>5</v>
      </c>
      <c r="O8" s="17" t="s">
        <v>48</v>
      </c>
      <c r="P8" s="13">
        <f t="shared" si="3"/>
        <v>0</v>
      </c>
      <c r="Q8" s="8"/>
      <c r="R8" s="11">
        <v>6</v>
      </c>
      <c r="S8" s="17" t="s">
        <v>49</v>
      </c>
      <c r="T8" s="13">
        <f t="shared" si="4"/>
        <v>0</v>
      </c>
      <c r="U8" s="8"/>
      <c r="V8" s="10">
        <v>5</v>
      </c>
      <c r="W8" s="17" t="s">
        <v>48</v>
      </c>
      <c r="X8" s="13">
        <f t="shared" si="5"/>
        <v>0</v>
      </c>
      <c r="Z8" s="127">
        <v>60</v>
      </c>
      <c r="AA8" s="128">
        <f>COUNTIFS($B$4:$B$19,"&gt;=60",$B$4:$B$19,"&lt;=69",$D$4:$D$19,AA$3)</f>
        <v>6</v>
      </c>
      <c r="AB8" s="128">
        <f>COUNTIFS($B$4:$B$19,"&gt;=60",$B$4:$B$19,"&lt;=69",$D$4:$D$19,AB$3)</f>
        <v>3</v>
      </c>
      <c r="AC8" s="128">
        <f t="shared" si="6"/>
        <v>9</v>
      </c>
    </row>
    <row r="9" spans="1:29" ht="30" customHeight="1">
      <c r="A9" s="21">
        <v>6</v>
      </c>
      <c r="B9" s="5">
        <v>60</v>
      </c>
      <c r="C9" s="6" t="s">
        <v>41</v>
      </c>
      <c r="D9" s="6" t="s">
        <v>42</v>
      </c>
      <c r="E9" s="7" t="s">
        <v>44</v>
      </c>
      <c r="F9" s="7">
        <v>2</v>
      </c>
      <c r="G9" s="1" t="str">
        <f t="shared" si="0"/>
        <v>やや難しかった</v>
      </c>
      <c r="H9" s="21">
        <v>1</v>
      </c>
      <c r="I9" s="1" t="str">
        <f t="shared" si="1"/>
        <v>知らないことが多かった</v>
      </c>
      <c r="J9" s="22">
        <v>2</v>
      </c>
      <c r="K9" s="1" t="str">
        <f t="shared" si="2"/>
        <v>やや分かりにくかった</v>
      </c>
      <c r="L9" s="2"/>
      <c r="N9" s="10">
        <v>6</v>
      </c>
      <c r="O9" s="18" t="s">
        <v>49</v>
      </c>
      <c r="P9" s="13">
        <f t="shared" si="3"/>
        <v>0</v>
      </c>
      <c r="Q9" s="8"/>
      <c r="R9" s="10" t="s">
        <v>62</v>
      </c>
      <c r="S9" s="27"/>
      <c r="T9" s="12">
        <f>SUM(T4:T8)</f>
        <v>13</v>
      </c>
      <c r="U9" s="8"/>
      <c r="V9" s="10">
        <v>6</v>
      </c>
      <c r="W9" s="17" t="s">
        <v>49</v>
      </c>
      <c r="X9" s="13">
        <f t="shared" si="5"/>
        <v>0</v>
      </c>
      <c r="Z9" s="127">
        <v>70</v>
      </c>
      <c r="AA9" s="128">
        <f>COUNTIFS($B$4:$B$19,"&gt;=70",$B$4:$B$19,"&lt;=79",$D$4:$D$19,AA$3)</f>
        <v>2</v>
      </c>
      <c r="AB9" s="128">
        <f>COUNTIFS($B$4:$B$19,"&gt;=70",$B$4:$B$19,"&lt;=79",$D$4:$D$19,AB$3)</f>
        <v>2</v>
      </c>
      <c r="AC9" s="128">
        <f t="shared" si="6"/>
        <v>4</v>
      </c>
    </row>
    <row r="10" spans="1:29" ht="30" customHeight="1">
      <c r="A10" s="21">
        <v>7</v>
      </c>
      <c r="B10" s="5">
        <v>60</v>
      </c>
      <c r="C10" s="6" t="s">
        <v>41</v>
      </c>
      <c r="D10" s="6" t="s">
        <v>43</v>
      </c>
      <c r="E10" s="7" t="s">
        <v>44</v>
      </c>
      <c r="F10" s="7">
        <v>2</v>
      </c>
      <c r="G10" s="1" t="str">
        <f t="shared" si="0"/>
        <v>やや難しかった</v>
      </c>
      <c r="H10" s="21">
        <v>1</v>
      </c>
      <c r="I10" s="1" t="str">
        <f t="shared" si="1"/>
        <v>知らないことが多かった</v>
      </c>
      <c r="J10" s="22">
        <v>2</v>
      </c>
      <c r="K10" s="1" t="str">
        <f t="shared" si="2"/>
        <v>やや分かりにくかった</v>
      </c>
      <c r="L10" s="2" t="s">
        <v>36</v>
      </c>
      <c r="N10" s="10" t="s">
        <v>62</v>
      </c>
      <c r="O10" s="1"/>
      <c r="P10" s="27">
        <f>SUM(P4:P9)</f>
        <v>13</v>
      </c>
      <c r="R10" s="31"/>
      <c r="S10" s="31"/>
      <c r="T10" s="32"/>
      <c r="V10" s="10" t="s">
        <v>62</v>
      </c>
      <c r="W10" s="1"/>
      <c r="X10" s="27">
        <f>SUM(X4:X9)</f>
        <v>13</v>
      </c>
      <c r="Z10" s="127">
        <v>80</v>
      </c>
      <c r="AA10" s="128">
        <f>COUNTIFS($B$4:$B$19,"&gt;=80",$B$4:$B$19,"&lt;=89",$D$4:$D$19,AA$3)</f>
        <v>0</v>
      </c>
      <c r="AB10" s="128">
        <f>COUNTIFS($B$4:$B$19,"&gt;=80",$B$4:$B$19,"&lt;=89",$D$4:$D$19,AB$3)</f>
        <v>0</v>
      </c>
      <c r="AC10" s="128">
        <f t="shared" si="6"/>
        <v>0</v>
      </c>
    </row>
    <row r="11" spans="1:29" ht="30" customHeight="1">
      <c r="A11" s="21">
        <v>8</v>
      </c>
      <c r="B11" s="5">
        <v>60</v>
      </c>
      <c r="C11" s="6" t="s">
        <v>41</v>
      </c>
      <c r="D11" s="6" t="s">
        <v>43</v>
      </c>
      <c r="E11" s="7" t="s">
        <v>44</v>
      </c>
      <c r="F11" s="7">
        <v>2</v>
      </c>
      <c r="G11" s="1" t="str">
        <f t="shared" si="0"/>
        <v>やや難しかった</v>
      </c>
      <c r="H11" s="21">
        <v>1</v>
      </c>
      <c r="I11" s="1" t="str">
        <f t="shared" si="1"/>
        <v>知らないことが多かった</v>
      </c>
      <c r="J11" s="22">
        <v>3</v>
      </c>
      <c r="K11" s="1" t="str">
        <f t="shared" si="2"/>
        <v>普通だった</v>
      </c>
      <c r="L11" s="2" t="s">
        <v>37</v>
      </c>
      <c r="Z11" s="127" t="s">
        <v>62</v>
      </c>
      <c r="AA11" s="128">
        <f>SUM(AA4:AA10)</f>
        <v>8</v>
      </c>
      <c r="AB11" s="128">
        <f t="shared" ref="AB11:AC11" si="7">SUM(AB4:AB10)</f>
        <v>5</v>
      </c>
      <c r="AC11" s="128">
        <f t="shared" si="7"/>
        <v>13</v>
      </c>
    </row>
    <row r="12" spans="1:29" ht="30" customHeight="1">
      <c r="A12" s="21">
        <v>9</v>
      </c>
      <c r="B12" s="5">
        <v>60</v>
      </c>
      <c r="C12" s="6" t="s">
        <v>41</v>
      </c>
      <c r="D12" s="6" t="s">
        <v>43</v>
      </c>
      <c r="E12" s="7" t="s">
        <v>44</v>
      </c>
      <c r="F12" s="7">
        <v>2</v>
      </c>
      <c r="G12" s="1" t="str">
        <f t="shared" si="0"/>
        <v>やや難しかった</v>
      </c>
      <c r="H12" s="21">
        <v>1</v>
      </c>
      <c r="I12" s="1" t="str">
        <f t="shared" si="1"/>
        <v>知らないことが多かった</v>
      </c>
      <c r="J12" s="22">
        <v>2</v>
      </c>
      <c r="K12" s="1" t="str">
        <f t="shared" si="2"/>
        <v>やや分かりにくかった</v>
      </c>
      <c r="L12" s="2" t="s">
        <v>38</v>
      </c>
    </row>
    <row r="13" spans="1:29" ht="30" customHeight="1">
      <c r="A13" s="21">
        <v>10</v>
      </c>
      <c r="B13" s="5">
        <v>70</v>
      </c>
      <c r="C13" s="6" t="s">
        <v>41</v>
      </c>
      <c r="D13" s="6" t="s">
        <v>42</v>
      </c>
      <c r="E13" s="7" t="s">
        <v>44</v>
      </c>
      <c r="F13" s="7">
        <v>2</v>
      </c>
      <c r="G13" s="1" t="str">
        <f t="shared" si="0"/>
        <v>やや難しかった</v>
      </c>
      <c r="H13" s="21">
        <v>1</v>
      </c>
      <c r="I13" s="1" t="str">
        <f t="shared" si="1"/>
        <v>知らないことが多かった</v>
      </c>
      <c r="J13" s="22">
        <v>2</v>
      </c>
      <c r="K13" s="1" t="str">
        <f t="shared" si="2"/>
        <v>やや分かりにくかった</v>
      </c>
      <c r="L13" s="2" t="s">
        <v>39</v>
      </c>
    </row>
    <row r="14" spans="1:29" ht="30" customHeight="1">
      <c r="A14" s="21">
        <v>11</v>
      </c>
      <c r="B14" s="5">
        <v>70</v>
      </c>
      <c r="C14" s="6" t="s">
        <v>41</v>
      </c>
      <c r="D14" s="6" t="s">
        <v>42</v>
      </c>
      <c r="E14" s="7" t="s">
        <v>44</v>
      </c>
      <c r="F14" s="7">
        <v>2</v>
      </c>
      <c r="G14" s="1" t="str">
        <f t="shared" si="0"/>
        <v>やや難しかった</v>
      </c>
      <c r="H14" s="21">
        <v>2</v>
      </c>
      <c r="I14" s="1" t="str">
        <f t="shared" si="1"/>
        <v>半分くらいは知っていた</v>
      </c>
      <c r="J14" s="22">
        <v>2</v>
      </c>
      <c r="K14" s="1" t="str">
        <f t="shared" si="2"/>
        <v>やや分かりにくかった</v>
      </c>
      <c r="L14" s="2"/>
    </row>
    <row r="15" spans="1:29" ht="30" customHeight="1">
      <c r="A15" s="21">
        <v>12</v>
      </c>
      <c r="B15" s="5">
        <v>70</v>
      </c>
      <c r="C15" s="6" t="s">
        <v>41</v>
      </c>
      <c r="D15" s="6" t="s">
        <v>43</v>
      </c>
      <c r="E15" s="7" t="s">
        <v>44</v>
      </c>
      <c r="F15" s="7">
        <v>2</v>
      </c>
      <c r="G15" s="1" t="str">
        <f t="shared" si="0"/>
        <v>やや難しかった</v>
      </c>
      <c r="H15" s="21">
        <v>1</v>
      </c>
      <c r="I15" s="1" t="str">
        <f t="shared" si="1"/>
        <v>知らないことが多かった</v>
      </c>
      <c r="J15" s="22">
        <v>4</v>
      </c>
      <c r="K15" s="1" t="str">
        <f t="shared" si="2"/>
        <v>分かりやすかった</v>
      </c>
      <c r="L15" s="2" t="s">
        <v>40</v>
      </c>
    </row>
    <row r="16" spans="1:29" ht="30" customHeight="1">
      <c r="A16" s="21">
        <v>13</v>
      </c>
      <c r="B16" s="5">
        <v>70</v>
      </c>
      <c r="C16" s="6" t="s">
        <v>41</v>
      </c>
      <c r="D16" s="6" t="s">
        <v>43</v>
      </c>
      <c r="E16" s="7" t="s">
        <v>44</v>
      </c>
      <c r="F16" s="7">
        <v>1</v>
      </c>
      <c r="G16" s="1" t="str">
        <f t="shared" si="0"/>
        <v>難しかった</v>
      </c>
      <c r="H16" s="21">
        <v>1</v>
      </c>
      <c r="I16" s="1" t="str">
        <f t="shared" si="1"/>
        <v>知らないことが多かった</v>
      </c>
      <c r="J16" s="22">
        <v>3</v>
      </c>
      <c r="K16" s="1" t="str">
        <f t="shared" si="2"/>
        <v>普通だった</v>
      </c>
      <c r="L16" s="2"/>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16"/>
  <sheetViews>
    <sheetView topLeftCell="P7" zoomScaleNormal="100" workbookViewId="0">
      <selection activeCell="AA4" sqref="AA4:AB10"/>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43" t="s">
        <v>96</v>
      </c>
      <c r="F1" s="143"/>
      <c r="G1" s="143"/>
      <c r="H1" s="143"/>
      <c r="I1" s="143"/>
      <c r="J1" s="143"/>
      <c r="K1" s="143"/>
      <c r="L1" s="143"/>
    </row>
    <row r="2" spans="1:29" ht="9.9" customHeight="1">
      <c r="E2" s="144"/>
      <c r="F2" s="144"/>
      <c r="G2" s="145"/>
      <c r="H2" s="145"/>
      <c r="I2" s="145"/>
      <c r="J2" s="145"/>
      <c r="K2" s="145"/>
      <c r="L2" s="145"/>
    </row>
    <row r="3" spans="1:29" ht="27.9" customHeight="1">
      <c r="A3" s="21" t="s">
        <v>61</v>
      </c>
      <c r="B3" s="149" t="s">
        <v>0</v>
      </c>
      <c r="C3" s="150"/>
      <c r="D3" s="150"/>
      <c r="E3" s="151"/>
      <c r="F3" s="141" t="s">
        <v>1</v>
      </c>
      <c r="G3" s="142"/>
      <c r="H3" s="141" t="s">
        <v>2</v>
      </c>
      <c r="I3" s="142"/>
      <c r="J3" s="141" t="s">
        <v>3</v>
      </c>
      <c r="K3" s="142"/>
      <c r="L3" s="1" t="s">
        <v>4</v>
      </c>
      <c r="N3" s="147" t="s">
        <v>45</v>
      </c>
      <c r="O3" s="148"/>
      <c r="P3" s="23" t="s">
        <v>60</v>
      </c>
      <c r="Q3" s="20"/>
      <c r="R3" s="147" t="s">
        <v>46</v>
      </c>
      <c r="S3" s="148"/>
      <c r="T3" s="10" t="s">
        <v>60</v>
      </c>
      <c r="U3" s="8"/>
      <c r="V3" s="139" t="s">
        <v>47</v>
      </c>
      <c r="W3" s="140"/>
      <c r="X3" s="24" t="s">
        <v>60</v>
      </c>
      <c r="Z3" s="127" t="s">
        <v>144</v>
      </c>
      <c r="AA3" s="127" t="s">
        <v>42</v>
      </c>
      <c r="AB3" s="127" t="s">
        <v>43</v>
      </c>
      <c r="AC3" s="127" t="s">
        <v>62</v>
      </c>
    </row>
    <row r="4" spans="1:29" ht="50.1" customHeight="1">
      <c r="A4" s="21">
        <v>1</v>
      </c>
      <c r="B4" s="25">
        <v>60</v>
      </c>
      <c r="C4" s="6" t="s">
        <v>41</v>
      </c>
      <c r="D4" s="6" t="s">
        <v>110</v>
      </c>
      <c r="E4" s="26" t="s">
        <v>44</v>
      </c>
      <c r="F4" s="26">
        <v>1</v>
      </c>
      <c r="G4" s="1" t="str">
        <f>IF(F4="","",VLOOKUP(F4,$N$4:$P$9,2,FALSE))</f>
        <v>難しかった</v>
      </c>
      <c r="H4" s="21">
        <v>1</v>
      </c>
      <c r="I4" s="1" t="str">
        <f>IF(H4="","",VLOOKUP(H4,$R$4:$T$8,2,FALSE))</f>
        <v>知らないことが多かった</v>
      </c>
      <c r="J4" s="22">
        <v>2</v>
      </c>
      <c r="K4" s="1" t="str">
        <f>IF(J4="","",VLOOKUP(J4,$V$4:$X$9,2,FALSE))</f>
        <v>やや分かりにくかった</v>
      </c>
      <c r="L4" s="2" t="s">
        <v>98</v>
      </c>
      <c r="N4" s="10">
        <v>1</v>
      </c>
      <c r="O4" s="13" t="s">
        <v>50</v>
      </c>
      <c r="P4" s="13">
        <f>COUNTIF($F$4:$F$19,N4)</f>
        <v>8</v>
      </c>
      <c r="Q4" s="8"/>
      <c r="R4" s="11">
        <v>1</v>
      </c>
      <c r="S4" s="14" t="s">
        <v>54</v>
      </c>
      <c r="T4" s="13">
        <f>COUNTIF($H$4:$H$19,R4)</f>
        <v>12</v>
      </c>
      <c r="U4" s="8"/>
      <c r="V4" s="10">
        <v>1</v>
      </c>
      <c r="W4" s="19" t="s">
        <v>57</v>
      </c>
      <c r="X4" s="13">
        <f>COUNTIF($J$4:$J$19,V4)</f>
        <v>1</v>
      </c>
      <c r="Z4" s="127">
        <v>20</v>
      </c>
      <c r="AA4" s="128">
        <f>COUNTIFS($B$4:$B$19,"&gt;=20",$B$4:$B$19,"&lt;=29",$D$4:$D$19,AA$3)</f>
        <v>0</v>
      </c>
      <c r="AB4" s="128">
        <f>COUNTIFS($B$4:$B$19,"&gt;=20",$B$4:$B$19,"&lt;=29",$D$4:$D$19,AB$3)</f>
        <v>0</v>
      </c>
      <c r="AC4" s="128">
        <f>SUM(AA4:AB4)</f>
        <v>0</v>
      </c>
    </row>
    <row r="5" spans="1:29" ht="30" customHeight="1">
      <c r="A5" s="21">
        <v>2</v>
      </c>
      <c r="B5" s="28">
        <v>60</v>
      </c>
      <c r="C5" s="6" t="s">
        <v>41</v>
      </c>
      <c r="D5" s="6" t="s">
        <v>110</v>
      </c>
      <c r="E5" s="26" t="s">
        <v>44</v>
      </c>
      <c r="F5" s="26">
        <v>1</v>
      </c>
      <c r="G5" s="1" t="str">
        <f>IF(F5="","",VLOOKUP(F5,$N$4:$P$9,2,FALSE))</f>
        <v>難しかった</v>
      </c>
      <c r="H5" s="21">
        <v>1</v>
      </c>
      <c r="I5" s="1" t="str">
        <f t="shared" ref="I5:I16" si="0">IF(H5="","",VLOOKUP(H5,$R$4:$T$8,2,FALSE))</f>
        <v>知らないことが多かった</v>
      </c>
      <c r="J5" s="22">
        <v>2</v>
      </c>
      <c r="K5" s="1" t="str">
        <f t="shared" ref="K5:K16" si="1">IF(J5="","",VLOOKUP(J5,$V$4:$X$9,2,FALSE))</f>
        <v>やや分かりにくかった</v>
      </c>
      <c r="L5" s="2" t="s">
        <v>99</v>
      </c>
      <c r="N5" s="10">
        <v>2</v>
      </c>
      <c r="O5" s="13" t="s">
        <v>51</v>
      </c>
      <c r="P5" s="13">
        <f t="shared" ref="P5:P9" si="2">COUNTIF($F$4:$F$19,N5)</f>
        <v>3</v>
      </c>
      <c r="Q5" s="8"/>
      <c r="R5" s="11">
        <v>2</v>
      </c>
      <c r="S5" s="15" t="s">
        <v>55</v>
      </c>
      <c r="T5" s="13">
        <f t="shared" ref="T5:T8" si="3">COUNTIF($H$4:$H$19,R5)</f>
        <v>0</v>
      </c>
      <c r="U5" s="8"/>
      <c r="V5" s="10">
        <v>2</v>
      </c>
      <c r="W5" s="9" t="s">
        <v>58</v>
      </c>
      <c r="X5" s="13">
        <f t="shared" ref="X5:X9" si="4">COUNTIF($J$4:$J$19,V5)</f>
        <v>6</v>
      </c>
      <c r="Z5" s="127">
        <v>30</v>
      </c>
      <c r="AA5" s="128">
        <f>COUNTIFS($B$4:$B$19,"&gt;=30",$B$4:$B$19,"&lt;=39",$D$4:$D$19,AA$3)</f>
        <v>0</v>
      </c>
      <c r="AB5" s="128">
        <f>COUNTIFS($B$4:$B$19,"&gt;=30",$B$4:$B$19,"&lt;=39",$D$4:$D$19,AB$3)</f>
        <v>0</v>
      </c>
      <c r="AC5" s="128">
        <f t="shared" ref="AC5:AC10" si="5">SUM(AA5:AB5)</f>
        <v>0</v>
      </c>
    </row>
    <row r="6" spans="1:29" ht="50.1" customHeight="1">
      <c r="A6" s="21">
        <v>3</v>
      </c>
      <c r="B6" s="28">
        <v>60</v>
      </c>
      <c r="C6" s="6" t="s">
        <v>41</v>
      </c>
      <c r="D6" s="6" t="s">
        <v>110</v>
      </c>
      <c r="E6" s="26" t="s">
        <v>44</v>
      </c>
      <c r="F6" s="26">
        <v>1</v>
      </c>
      <c r="G6" s="1" t="str">
        <f t="shared" ref="G6:G16" si="6">IF(F6="","",VLOOKUP(F6,$N$4:$P$9,2,FALSE))</f>
        <v>難しかった</v>
      </c>
      <c r="H6" s="21">
        <v>1</v>
      </c>
      <c r="I6" s="1" t="str">
        <f t="shared" si="0"/>
        <v>知らないことが多かった</v>
      </c>
      <c r="J6" s="22">
        <v>3</v>
      </c>
      <c r="K6" s="1" t="str">
        <f t="shared" si="1"/>
        <v>普通だった</v>
      </c>
      <c r="L6" s="2" t="s">
        <v>100</v>
      </c>
      <c r="N6" s="10">
        <v>3</v>
      </c>
      <c r="O6" s="13" t="s">
        <v>52</v>
      </c>
      <c r="P6" s="13">
        <f t="shared" si="2"/>
        <v>1</v>
      </c>
      <c r="Q6" s="8"/>
      <c r="R6" s="10">
        <v>3</v>
      </c>
      <c r="S6" s="16" t="s">
        <v>56</v>
      </c>
      <c r="T6" s="13">
        <f t="shared" si="3"/>
        <v>0</v>
      </c>
      <c r="U6" s="8"/>
      <c r="V6" s="10">
        <v>3</v>
      </c>
      <c r="W6" s="15" t="s">
        <v>52</v>
      </c>
      <c r="X6" s="13">
        <f t="shared" si="4"/>
        <v>3</v>
      </c>
      <c r="Z6" s="127">
        <v>40</v>
      </c>
      <c r="AA6" s="128">
        <f>COUNTIFS($B$4:$B$19,"&gt;=40",$B$4:$B$19,"&lt;=49",$D$4:$D$19,AA$3)</f>
        <v>0</v>
      </c>
      <c r="AB6" s="128">
        <f>COUNTIFS($B$4:$B$19,"&gt;=40",$B$4:$B$19,"&lt;=49",$D$4:$D$19,AB$3)</f>
        <v>0</v>
      </c>
      <c r="AC6" s="128">
        <f t="shared" si="5"/>
        <v>0</v>
      </c>
    </row>
    <row r="7" spans="1:29" ht="30" customHeight="1">
      <c r="A7" s="21">
        <v>4</v>
      </c>
      <c r="B7" s="28">
        <v>60</v>
      </c>
      <c r="C7" s="6" t="s">
        <v>41</v>
      </c>
      <c r="D7" s="6" t="s">
        <v>110</v>
      </c>
      <c r="E7" s="26" t="s">
        <v>44</v>
      </c>
      <c r="F7" s="26">
        <v>5</v>
      </c>
      <c r="G7" s="1" t="str">
        <f t="shared" si="6"/>
        <v>無記入</v>
      </c>
      <c r="H7" s="21">
        <v>5</v>
      </c>
      <c r="I7" s="1" t="str">
        <f t="shared" si="0"/>
        <v>無記入</v>
      </c>
      <c r="J7" s="22">
        <v>5</v>
      </c>
      <c r="K7" s="1" t="str">
        <f t="shared" si="1"/>
        <v>無記入</v>
      </c>
      <c r="L7" s="2" t="s">
        <v>101</v>
      </c>
      <c r="N7" s="10">
        <v>4</v>
      </c>
      <c r="O7" s="13" t="s">
        <v>53</v>
      </c>
      <c r="P7" s="13">
        <f t="shared" si="2"/>
        <v>0</v>
      </c>
      <c r="Q7" s="8"/>
      <c r="R7" s="11">
        <v>5</v>
      </c>
      <c r="S7" s="17" t="s">
        <v>48</v>
      </c>
      <c r="T7" s="13">
        <f t="shared" si="3"/>
        <v>1</v>
      </c>
      <c r="U7" s="8"/>
      <c r="V7" s="10">
        <v>4</v>
      </c>
      <c r="W7" s="15" t="s">
        <v>59</v>
      </c>
      <c r="X7" s="13">
        <f t="shared" si="4"/>
        <v>2</v>
      </c>
      <c r="Z7" s="127">
        <v>50</v>
      </c>
      <c r="AA7" s="128">
        <f>COUNTIFS($B$4:$B$19,"&gt;=50",$B$4:$B$19,"&lt;=59",$D$4:$D$19,AA$3)</f>
        <v>0</v>
      </c>
      <c r="AB7" s="128">
        <f>COUNTIFS($B$4:$B$19,"&gt;=50",$B$4:$B$19,"&lt;=59",$D$4:$D$19,AB$3)</f>
        <v>0</v>
      </c>
      <c r="AC7" s="128">
        <f t="shared" si="5"/>
        <v>0</v>
      </c>
    </row>
    <row r="8" spans="1:29" ht="30" customHeight="1">
      <c r="A8" s="21">
        <v>5</v>
      </c>
      <c r="B8" s="28">
        <v>60</v>
      </c>
      <c r="C8" s="6" t="s">
        <v>41</v>
      </c>
      <c r="D8" s="6" t="s">
        <v>110</v>
      </c>
      <c r="E8" s="26" t="s">
        <v>44</v>
      </c>
      <c r="F8" s="26">
        <v>3</v>
      </c>
      <c r="G8" s="1" t="str">
        <f t="shared" si="6"/>
        <v>普通だった</v>
      </c>
      <c r="H8" s="21">
        <v>1</v>
      </c>
      <c r="I8" s="1" t="str">
        <f t="shared" si="0"/>
        <v>知らないことが多かった</v>
      </c>
      <c r="J8" s="22">
        <v>3</v>
      </c>
      <c r="K8" s="1" t="str">
        <f t="shared" si="1"/>
        <v>普通だった</v>
      </c>
      <c r="L8" s="2" t="s">
        <v>102</v>
      </c>
      <c r="N8" s="10">
        <v>5</v>
      </c>
      <c r="O8" s="17" t="s">
        <v>48</v>
      </c>
      <c r="P8" s="13">
        <f t="shared" si="2"/>
        <v>1</v>
      </c>
      <c r="Q8" s="8"/>
      <c r="R8" s="11">
        <v>6</v>
      </c>
      <c r="S8" s="17" t="s">
        <v>49</v>
      </c>
      <c r="T8" s="13">
        <f t="shared" si="3"/>
        <v>0</v>
      </c>
      <c r="U8" s="8"/>
      <c r="V8" s="10">
        <v>5</v>
      </c>
      <c r="W8" s="17" t="s">
        <v>48</v>
      </c>
      <c r="X8" s="13">
        <f t="shared" si="4"/>
        <v>1</v>
      </c>
      <c r="Z8" s="127">
        <v>60</v>
      </c>
      <c r="AA8" s="128">
        <f>COUNTIFS($B$4:$B$19,"&gt;=60",$B$4:$B$19,"&lt;=69",$D$4:$D$19,AA$3)</f>
        <v>5</v>
      </c>
      <c r="AB8" s="128">
        <f>COUNTIFS($B$4:$B$19,"&gt;=60",$B$4:$B$19,"&lt;=69",$D$4:$D$19,AB$3)</f>
        <v>4</v>
      </c>
      <c r="AC8" s="128">
        <f t="shared" si="5"/>
        <v>9</v>
      </c>
    </row>
    <row r="9" spans="1:29" ht="30" customHeight="1">
      <c r="A9" s="21">
        <v>6</v>
      </c>
      <c r="B9" s="28">
        <v>60</v>
      </c>
      <c r="C9" s="6" t="s">
        <v>41</v>
      </c>
      <c r="D9" s="6" t="s">
        <v>111</v>
      </c>
      <c r="E9" s="26" t="s">
        <v>44</v>
      </c>
      <c r="F9" s="26">
        <v>1</v>
      </c>
      <c r="G9" s="1" t="str">
        <f t="shared" si="6"/>
        <v>難しかった</v>
      </c>
      <c r="H9" s="21">
        <v>1</v>
      </c>
      <c r="I9" s="1" t="str">
        <f t="shared" si="0"/>
        <v>知らないことが多かった</v>
      </c>
      <c r="J9" s="22">
        <v>4</v>
      </c>
      <c r="K9" s="1" t="str">
        <f t="shared" si="1"/>
        <v>分かりやすかった</v>
      </c>
      <c r="L9" s="2" t="s">
        <v>103</v>
      </c>
      <c r="N9" s="10">
        <v>6</v>
      </c>
      <c r="O9" s="18" t="s">
        <v>49</v>
      </c>
      <c r="P9" s="13">
        <f t="shared" si="2"/>
        <v>0</v>
      </c>
      <c r="Q9" s="8"/>
      <c r="R9" s="10" t="s">
        <v>62</v>
      </c>
      <c r="S9" s="27"/>
      <c r="T9" s="27">
        <f>SUM(T4:T8)</f>
        <v>13</v>
      </c>
      <c r="U9" s="8"/>
      <c r="V9" s="10">
        <v>6</v>
      </c>
      <c r="W9" s="17" t="s">
        <v>49</v>
      </c>
      <c r="X9" s="13">
        <f t="shared" si="4"/>
        <v>0</v>
      </c>
      <c r="Z9" s="127">
        <v>70</v>
      </c>
      <c r="AA9" s="128">
        <f>COUNTIFS($B$4:$B$19,"&gt;=70",$B$4:$B$19,"&lt;=79",$D$4:$D$19,AA$3)</f>
        <v>2</v>
      </c>
      <c r="AB9" s="128">
        <f>COUNTIFS($B$4:$B$19,"&gt;=70",$B$4:$B$19,"&lt;=79",$D$4:$D$19,AB$3)</f>
        <v>2</v>
      </c>
      <c r="AC9" s="128">
        <f t="shared" si="5"/>
        <v>4</v>
      </c>
    </row>
    <row r="10" spans="1:29" ht="30" customHeight="1">
      <c r="A10" s="21">
        <v>7</v>
      </c>
      <c r="B10" s="28">
        <v>60</v>
      </c>
      <c r="C10" s="6" t="s">
        <v>41</v>
      </c>
      <c r="D10" s="6" t="s">
        <v>111</v>
      </c>
      <c r="E10" s="26" t="s">
        <v>44</v>
      </c>
      <c r="F10" s="26">
        <v>2</v>
      </c>
      <c r="G10" s="1" t="str">
        <f t="shared" si="6"/>
        <v>やや難しかった</v>
      </c>
      <c r="H10" s="21">
        <v>1</v>
      </c>
      <c r="I10" s="1" t="str">
        <f t="shared" si="0"/>
        <v>知らないことが多かった</v>
      </c>
      <c r="J10" s="22">
        <v>1</v>
      </c>
      <c r="K10" s="1" t="str">
        <f t="shared" si="1"/>
        <v>分かりにくかった</v>
      </c>
      <c r="L10" s="2" t="s">
        <v>104</v>
      </c>
      <c r="N10" s="10" t="s">
        <v>62</v>
      </c>
      <c r="O10" s="1"/>
      <c r="P10" s="27">
        <f>SUM(P4:P9)</f>
        <v>13</v>
      </c>
      <c r="V10" s="10" t="s">
        <v>62</v>
      </c>
      <c r="W10" s="1"/>
      <c r="X10" s="27">
        <f>SUM(X4:X9)</f>
        <v>13</v>
      </c>
      <c r="Z10" s="127">
        <v>80</v>
      </c>
      <c r="AA10" s="128">
        <f>COUNTIFS($B$4:$B$19,"&gt;=80",$B$4:$B$19,"&lt;=89",$D$4:$D$19,AA$3)</f>
        <v>0</v>
      </c>
      <c r="AB10" s="128">
        <f>COUNTIFS($B$4:$B$19,"&gt;=80",$B$4:$B$19,"&lt;=89",$D$4:$D$19,AB$3)</f>
        <v>0</v>
      </c>
      <c r="AC10" s="128">
        <f t="shared" si="5"/>
        <v>0</v>
      </c>
    </row>
    <row r="11" spans="1:29" ht="30" customHeight="1">
      <c r="A11" s="21">
        <v>8</v>
      </c>
      <c r="B11" s="28">
        <v>60</v>
      </c>
      <c r="C11" s="6" t="s">
        <v>41</v>
      </c>
      <c r="D11" s="6" t="s">
        <v>111</v>
      </c>
      <c r="E11" s="26" t="s">
        <v>44</v>
      </c>
      <c r="F11" s="26">
        <v>1</v>
      </c>
      <c r="G11" s="1" t="str">
        <f t="shared" si="6"/>
        <v>難しかった</v>
      </c>
      <c r="H11" s="21">
        <v>1</v>
      </c>
      <c r="I11" s="1" t="str">
        <f t="shared" si="0"/>
        <v>知らないことが多かった</v>
      </c>
      <c r="J11" s="22">
        <v>2</v>
      </c>
      <c r="K11" s="1" t="str">
        <f t="shared" si="1"/>
        <v>やや分かりにくかった</v>
      </c>
      <c r="L11" s="2" t="s">
        <v>105</v>
      </c>
      <c r="Z11" s="127" t="s">
        <v>62</v>
      </c>
      <c r="AA11" s="128">
        <f>SUM(AA4:AA10)</f>
        <v>7</v>
      </c>
      <c r="AB11" s="128">
        <f t="shared" ref="AB11:AC11" si="7">SUM(AB4:AB10)</f>
        <v>6</v>
      </c>
      <c r="AC11" s="128">
        <f t="shared" si="7"/>
        <v>13</v>
      </c>
    </row>
    <row r="12" spans="1:29" ht="30" customHeight="1">
      <c r="A12" s="21">
        <v>9</v>
      </c>
      <c r="B12" s="28">
        <v>60</v>
      </c>
      <c r="C12" s="6" t="s">
        <v>41</v>
      </c>
      <c r="D12" s="6" t="s">
        <v>111</v>
      </c>
      <c r="E12" s="26" t="s">
        <v>44</v>
      </c>
      <c r="F12" s="26">
        <v>1</v>
      </c>
      <c r="G12" s="1" t="str">
        <f t="shared" si="6"/>
        <v>難しかった</v>
      </c>
      <c r="H12" s="21">
        <v>1</v>
      </c>
      <c r="I12" s="1" t="str">
        <f t="shared" si="0"/>
        <v>知らないことが多かった</v>
      </c>
      <c r="J12" s="22">
        <v>2</v>
      </c>
      <c r="K12" s="1" t="str">
        <f t="shared" si="1"/>
        <v>やや分かりにくかった</v>
      </c>
      <c r="L12" s="2" t="s">
        <v>106</v>
      </c>
    </row>
    <row r="13" spans="1:29" ht="30" customHeight="1">
      <c r="A13" s="21">
        <v>10</v>
      </c>
      <c r="B13" s="25">
        <v>70</v>
      </c>
      <c r="C13" s="6" t="s">
        <v>41</v>
      </c>
      <c r="D13" s="6" t="s">
        <v>110</v>
      </c>
      <c r="E13" s="26" t="s">
        <v>44</v>
      </c>
      <c r="F13" s="26">
        <v>2</v>
      </c>
      <c r="G13" s="1" t="str">
        <f t="shared" si="6"/>
        <v>やや難しかった</v>
      </c>
      <c r="H13" s="21">
        <v>1</v>
      </c>
      <c r="I13" s="1" t="str">
        <f t="shared" si="0"/>
        <v>知らないことが多かった</v>
      </c>
      <c r="J13" s="22">
        <v>2</v>
      </c>
      <c r="K13" s="1" t="str">
        <f t="shared" si="1"/>
        <v>やや分かりにくかった</v>
      </c>
      <c r="L13" s="2"/>
    </row>
    <row r="14" spans="1:29" ht="30" customHeight="1">
      <c r="A14" s="21">
        <v>11</v>
      </c>
      <c r="B14" s="28">
        <v>70</v>
      </c>
      <c r="C14" s="6" t="s">
        <v>41</v>
      </c>
      <c r="D14" s="6" t="s">
        <v>110</v>
      </c>
      <c r="E14" s="26" t="s">
        <v>44</v>
      </c>
      <c r="F14" s="26">
        <v>1</v>
      </c>
      <c r="G14" s="1" t="str">
        <f t="shared" si="6"/>
        <v>難しかった</v>
      </c>
      <c r="H14" s="21">
        <v>1</v>
      </c>
      <c r="I14" s="1" t="str">
        <f t="shared" si="0"/>
        <v>知らないことが多かった</v>
      </c>
      <c r="J14" s="22">
        <v>3</v>
      </c>
      <c r="K14" s="1" t="str">
        <f t="shared" si="1"/>
        <v>普通だった</v>
      </c>
      <c r="L14" s="2" t="s">
        <v>107</v>
      </c>
    </row>
    <row r="15" spans="1:29" ht="30" customHeight="1">
      <c r="A15" s="21">
        <v>12</v>
      </c>
      <c r="B15" s="28">
        <v>70</v>
      </c>
      <c r="C15" s="6" t="s">
        <v>41</v>
      </c>
      <c r="D15" s="6" t="s">
        <v>111</v>
      </c>
      <c r="E15" s="26" t="s">
        <v>44</v>
      </c>
      <c r="F15" s="26">
        <v>2</v>
      </c>
      <c r="G15" s="1" t="str">
        <f t="shared" si="6"/>
        <v>やや難しかった</v>
      </c>
      <c r="H15" s="21">
        <v>1</v>
      </c>
      <c r="I15" s="1" t="str">
        <f t="shared" si="0"/>
        <v>知らないことが多かった</v>
      </c>
      <c r="J15" s="22">
        <v>4</v>
      </c>
      <c r="K15" s="1" t="str">
        <f t="shared" si="1"/>
        <v>分かりやすかった</v>
      </c>
      <c r="L15" s="2" t="s">
        <v>108</v>
      </c>
    </row>
    <row r="16" spans="1:29" ht="30" customHeight="1">
      <c r="A16" s="21">
        <v>13</v>
      </c>
      <c r="B16" s="28">
        <v>70</v>
      </c>
      <c r="C16" s="6" t="s">
        <v>41</v>
      </c>
      <c r="D16" s="6" t="s">
        <v>111</v>
      </c>
      <c r="E16" s="26" t="s">
        <v>44</v>
      </c>
      <c r="F16" s="26">
        <v>1</v>
      </c>
      <c r="G16" s="1" t="str">
        <f t="shared" si="6"/>
        <v>難しかった</v>
      </c>
      <c r="H16" s="21">
        <v>1</v>
      </c>
      <c r="I16" s="1" t="str">
        <f t="shared" si="0"/>
        <v>知らないことが多かった</v>
      </c>
      <c r="J16" s="22">
        <v>2</v>
      </c>
      <c r="K16" s="1" t="str">
        <f t="shared" si="1"/>
        <v>やや分かりにくかった</v>
      </c>
      <c r="L16" s="2" t="s">
        <v>109</v>
      </c>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O4" zoomScale="90" zoomScaleNormal="90" workbookViewId="0">
      <selection activeCell="AA4" sqref="AA4"/>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43" t="s">
        <v>97</v>
      </c>
      <c r="F1" s="143"/>
      <c r="G1" s="143"/>
      <c r="H1" s="143"/>
      <c r="I1" s="143"/>
      <c r="J1" s="143"/>
      <c r="K1" s="143"/>
      <c r="L1" s="143"/>
    </row>
    <row r="2" spans="1:29" ht="9.9" customHeight="1">
      <c r="E2" s="144"/>
      <c r="F2" s="144"/>
      <c r="G2" s="145"/>
      <c r="H2" s="145"/>
      <c r="I2" s="145"/>
      <c r="J2" s="145"/>
      <c r="K2" s="145"/>
      <c r="L2" s="145"/>
    </row>
    <row r="3" spans="1:29" ht="27.9" customHeight="1">
      <c r="A3" s="21" t="s">
        <v>61</v>
      </c>
      <c r="B3" s="149" t="s">
        <v>0</v>
      </c>
      <c r="C3" s="150"/>
      <c r="D3" s="150"/>
      <c r="E3" s="151"/>
      <c r="F3" s="141" t="s">
        <v>1</v>
      </c>
      <c r="G3" s="142"/>
      <c r="H3" s="141" t="s">
        <v>2</v>
      </c>
      <c r="I3" s="142"/>
      <c r="J3" s="141" t="s">
        <v>3</v>
      </c>
      <c r="K3" s="142"/>
      <c r="L3" s="1" t="s">
        <v>4</v>
      </c>
      <c r="N3" s="147" t="s">
        <v>45</v>
      </c>
      <c r="O3" s="148"/>
      <c r="P3" s="23" t="s">
        <v>60</v>
      </c>
      <c r="Q3" s="20"/>
      <c r="R3" s="147" t="s">
        <v>46</v>
      </c>
      <c r="S3" s="148"/>
      <c r="T3" s="10" t="s">
        <v>60</v>
      </c>
      <c r="U3" s="8"/>
      <c r="V3" s="139" t="s">
        <v>47</v>
      </c>
      <c r="W3" s="140"/>
      <c r="X3" s="24" t="s">
        <v>60</v>
      </c>
      <c r="Z3" s="127" t="s">
        <v>144</v>
      </c>
      <c r="AA3" s="127" t="s">
        <v>42</v>
      </c>
      <c r="AB3" s="127" t="s">
        <v>43</v>
      </c>
      <c r="AC3" s="127" t="s">
        <v>62</v>
      </c>
    </row>
    <row r="4" spans="1:29" ht="26.4">
      <c r="A4" s="21">
        <v>1</v>
      </c>
      <c r="B4" s="25">
        <v>60</v>
      </c>
      <c r="C4" s="6" t="s">
        <v>41</v>
      </c>
      <c r="D4" s="6" t="s">
        <v>114</v>
      </c>
      <c r="E4" s="26" t="s">
        <v>44</v>
      </c>
      <c r="F4" s="26">
        <v>2</v>
      </c>
      <c r="G4" s="1" t="str">
        <f>IF(F4="","",VLOOKUP(F4,$N$4:$P$9,2,FALSE))</f>
        <v>やや難しかった</v>
      </c>
      <c r="H4" s="21">
        <v>1</v>
      </c>
      <c r="I4" s="1" t="str">
        <f>IF(H4="","",VLOOKUP(H4,$R$4:$T$8,2,FALSE))</f>
        <v>知らないことが多かった</v>
      </c>
      <c r="J4" s="22">
        <v>4</v>
      </c>
      <c r="K4" s="1" t="str">
        <f>IF(J4="","",VLOOKUP(J4,$V$4:$X$9,2,FALSE))</f>
        <v>分かりやすかった</v>
      </c>
      <c r="L4" s="2" t="s">
        <v>115</v>
      </c>
      <c r="N4" s="10">
        <v>1</v>
      </c>
      <c r="O4" s="13" t="s">
        <v>50</v>
      </c>
      <c r="P4" s="13">
        <f>COUNTIF($F$4:$F$19,N4)</f>
        <v>1</v>
      </c>
      <c r="Q4" s="8"/>
      <c r="R4" s="11">
        <v>1</v>
      </c>
      <c r="S4" s="14" t="s">
        <v>54</v>
      </c>
      <c r="T4" s="13">
        <f>COUNTIF($H$4:$H$19,R4)</f>
        <v>11</v>
      </c>
      <c r="U4" s="8"/>
      <c r="V4" s="10">
        <v>1</v>
      </c>
      <c r="W4" s="19" t="s">
        <v>57</v>
      </c>
      <c r="X4" s="13">
        <f>COUNTIF($J$4:$J$19,V4)</f>
        <v>0</v>
      </c>
      <c r="Z4" s="127">
        <v>20</v>
      </c>
      <c r="AA4" s="128">
        <f>COUNTIFS($B$4:$B$19,"&gt;=20",$B$4:$B$19,"&lt;=29",$D$4:$D$19,AA$3)</f>
        <v>0</v>
      </c>
      <c r="AB4" s="128">
        <f>COUNTIFS($B$4:$B$19,"&gt;=20",$B$4:$B$19,"&lt;=29",$D$4:$D$19,AB$3)</f>
        <v>0</v>
      </c>
      <c r="AC4" s="128">
        <f>SUM(AA4:AB4)</f>
        <v>0</v>
      </c>
    </row>
    <row r="5" spans="1:29" ht="19.2">
      <c r="A5" s="21">
        <v>2</v>
      </c>
      <c r="B5" s="113">
        <v>60</v>
      </c>
      <c r="C5" s="6" t="s">
        <v>41</v>
      </c>
      <c r="D5" s="114" t="s">
        <v>114</v>
      </c>
      <c r="E5" s="26" t="s">
        <v>44</v>
      </c>
      <c r="F5" s="26">
        <v>3</v>
      </c>
      <c r="G5" s="1" t="str">
        <f>IF(F5="","",VLOOKUP(F5,$N$4:$P$9,2,FALSE))</f>
        <v>普通だった</v>
      </c>
      <c r="H5" s="21">
        <v>2</v>
      </c>
      <c r="I5" s="1" t="str">
        <f t="shared" ref="I5:I19" si="0">IF(H5="","",VLOOKUP(H5,$R$4:$T$8,2,FALSE))</f>
        <v>半分くらいは知っていた</v>
      </c>
      <c r="J5" s="22">
        <v>4</v>
      </c>
      <c r="K5" s="1" t="str">
        <f t="shared" ref="K5:K19" si="1">IF(J5="","",VLOOKUP(J5,$V$4:$X$9,2,FALSE))</f>
        <v>分かりやすかった</v>
      </c>
      <c r="L5" s="2" t="s">
        <v>116</v>
      </c>
      <c r="N5" s="10">
        <v>2</v>
      </c>
      <c r="O5" s="13" t="s">
        <v>51</v>
      </c>
      <c r="P5" s="13">
        <f t="shared" ref="P5:P9" si="2">COUNTIF($F$4:$F$19,N5)</f>
        <v>10</v>
      </c>
      <c r="Q5" s="8"/>
      <c r="R5" s="11">
        <v>2</v>
      </c>
      <c r="S5" s="15" t="s">
        <v>55</v>
      </c>
      <c r="T5" s="13">
        <f t="shared" ref="T5:T8" si="3">COUNTIF($H$4:$H$19,R5)</f>
        <v>2</v>
      </c>
      <c r="U5" s="8"/>
      <c r="V5" s="10">
        <v>2</v>
      </c>
      <c r="W5" s="9" t="s">
        <v>58</v>
      </c>
      <c r="X5" s="13">
        <f t="shared" ref="X5:X9" si="4">COUNTIF($J$4:$J$19,V5)</f>
        <v>3</v>
      </c>
      <c r="Z5" s="127">
        <v>30</v>
      </c>
      <c r="AA5" s="128">
        <f>COUNTIFS($B$4:$B$19,"&gt;=30",$B$4:$B$19,"&lt;=39",$D$4:$D$19,AA$3)</f>
        <v>0</v>
      </c>
      <c r="AB5" s="128">
        <f>COUNTIFS($B$4:$B$19,"&gt;=30",$B$4:$B$19,"&lt;=39",$D$4:$D$19,AB$3)</f>
        <v>0</v>
      </c>
      <c r="AC5" s="128">
        <f t="shared" ref="AC5:AC10" si="5">SUM(AA5:AB5)</f>
        <v>0</v>
      </c>
    </row>
    <row r="6" spans="1:29" ht="39.6">
      <c r="A6" s="21">
        <v>3</v>
      </c>
      <c r="B6" s="113">
        <v>60</v>
      </c>
      <c r="C6" s="6" t="s">
        <v>41</v>
      </c>
      <c r="D6" s="114" t="s">
        <v>114</v>
      </c>
      <c r="E6" s="26" t="s">
        <v>44</v>
      </c>
      <c r="F6" s="26">
        <v>3</v>
      </c>
      <c r="G6" s="1" t="str">
        <f t="shared" ref="G6:G19" si="6">IF(F6="","",VLOOKUP(F6,$N$4:$P$9,2,FALSE))</f>
        <v>普通だった</v>
      </c>
      <c r="H6" s="21">
        <v>1</v>
      </c>
      <c r="I6" s="1" t="str">
        <f t="shared" si="0"/>
        <v>知らないことが多かった</v>
      </c>
      <c r="J6" s="22">
        <v>4</v>
      </c>
      <c r="K6" s="1" t="str">
        <f t="shared" si="1"/>
        <v>分かりやすかった</v>
      </c>
      <c r="L6" s="2" t="s">
        <v>117</v>
      </c>
      <c r="N6" s="10">
        <v>3</v>
      </c>
      <c r="O6" s="13" t="s">
        <v>52</v>
      </c>
      <c r="P6" s="13">
        <f t="shared" si="2"/>
        <v>2</v>
      </c>
      <c r="Q6" s="8"/>
      <c r="R6" s="10">
        <v>3</v>
      </c>
      <c r="S6" s="16" t="s">
        <v>56</v>
      </c>
      <c r="T6" s="13">
        <f t="shared" si="3"/>
        <v>0</v>
      </c>
      <c r="U6" s="8"/>
      <c r="V6" s="10">
        <v>3</v>
      </c>
      <c r="W6" s="15" t="s">
        <v>52</v>
      </c>
      <c r="X6" s="13">
        <f t="shared" si="4"/>
        <v>3</v>
      </c>
      <c r="Z6" s="127">
        <v>40</v>
      </c>
      <c r="AA6" s="128">
        <f>COUNTIFS($B$4:$B$19,"&gt;=40",$B$4:$B$19,"&lt;=49",$D$4:$D$19,AA$3)</f>
        <v>0</v>
      </c>
      <c r="AB6" s="128">
        <f>COUNTIFS($B$4:$B$19,"&gt;=40",$B$4:$B$19,"&lt;=49",$D$4:$D$19,AB$3)</f>
        <v>0</v>
      </c>
      <c r="AC6" s="128">
        <f t="shared" si="5"/>
        <v>0</v>
      </c>
    </row>
    <row r="7" spans="1:29" ht="26.4">
      <c r="A7" s="21">
        <v>4</v>
      </c>
      <c r="B7" s="113">
        <v>60</v>
      </c>
      <c r="C7" s="6" t="s">
        <v>41</v>
      </c>
      <c r="D7" s="114" t="s">
        <v>114</v>
      </c>
      <c r="E7" s="26" t="s">
        <v>44</v>
      </c>
      <c r="F7" s="26">
        <v>2</v>
      </c>
      <c r="G7" s="1" t="str">
        <f t="shared" si="6"/>
        <v>やや難しかった</v>
      </c>
      <c r="H7" s="21">
        <v>2</v>
      </c>
      <c r="I7" s="1" t="str">
        <f t="shared" si="0"/>
        <v>半分くらいは知っていた</v>
      </c>
      <c r="J7" s="22">
        <v>3</v>
      </c>
      <c r="K7" s="1" t="str">
        <f t="shared" si="1"/>
        <v>普通だった</v>
      </c>
      <c r="L7" s="2" t="s">
        <v>118</v>
      </c>
      <c r="N7" s="10">
        <v>4</v>
      </c>
      <c r="O7" s="13" t="s">
        <v>53</v>
      </c>
      <c r="P7" s="13">
        <f t="shared" si="2"/>
        <v>0</v>
      </c>
      <c r="Q7" s="8"/>
      <c r="R7" s="11">
        <v>5</v>
      </c>
      <c r="S7" s="17" t="s">
        <v>48</v>
      </c>
      <c r="T7" s="13">
        <f t="shared" si="3"/>
        <v>1</v>
      </c>
      <c r="U7" s="8"/>
      <c r="V7" s="10">
        <v>4</v>
      </c>
      <c r="W7" s="15" t="s">
        <v>59</v>
      </c>
      <c r="X7" s="13">
        <f t="shared" si="4"/>
        <v>7</v>
      </c>
      <c r="Z7" s="127">
        <v>50</v>
      </c>
      <c r="AA7" s="128">
        <f>COUNTIFS($B$4:$B$19,"&gt;=50",$B$4:$B$19,"&lt;=59",$D$4:$D$19,AA$3)</f>
        <v>0</v>
      </c>
      <c r="AB7" s="128">
        <f>COUNTIFS($B$4:$B$19,"&gt;=50",$B$4:$B$19,"&lt;=59",$D$4:$D$19,AB$3)</f>
        <v>0</v>
      </c>
      <c r="AC7" s="128">
        <f t="shared" si="5"/>
        <v>0</v>
      </c>
    </row>
    <row r="8" spans="1:29" ht="26.4">
      <c r="A8" s="21">
        <v>5</v>
      </c>
      <c r="B8" s="113">
        <v>60</v>
      </c>
      <c r="C8" s="6" t="s">
        <v>41</v>
      </c>
      <c r="D8" s="114" t="s">
        <v>114</v>
      </c>
      <c r="E8" s="26" t="s">
        <v>44</v>
      </c>
      <c r="F8" s="26">
        <v>1</v>
      </c>
      <c r="G8" s="1" t="str">
        <f t="shared" si="6"/>
        <v>難しかった</v>
      </c>
      <c r="H8" s="21">
        <v>1</v>
      </c>
      <c r="I8" s="1" t="str">
        <f t="shared" si="0"/>
        <v>知らないことが多かった</v>
      </c>
      <c r="J8" s="22">
        <v>3</v>
      </c>
      <c r="K8" s="1" t="str">
        <f t="shared" si="1"/>
        <v>普通だった</v>
      </c>
      <c r="L8" s="2" t="s">
        <v>119</v>
      </c>
      <c r="N8" s="10">
        <v>5</v>
      </c>
      <c r="O8" s="17" t="s">
        <v>48</v>
      </c>
      <c r="P8" s="13">
        <f t="shared" si="2"/>
        <v>1</v>
      </c>
      <c r="Q8" s="8"/>
      <c r="R8" s="11">
        <v>6</v>
      </c>
      <c r="S8" s="17" t="s">
        <v>49</v>
      </c>
      <c r="T8" s="13">
        <f t="shared" si="3"/>
        <v>0</v>
      </c>
      <c r="U8" s="8"/>
      <c r="V8" s="10">
        <v>5</v>
      </c>
      <c r="W8" s="17" t="s">
        <v>48</v>
      </c>
      <c r="X8" s="13">
        <f t="shared" si="4"/>
        <v>1</v>
      </c>
      <c r="Z8" s="127">
        <v>60</v>
      </c>
      <c r="AA8" s="128">
        <f>COUNTIFS($B$4:$B$19,"&gt;=60",$B$4:$B$19,"&lt;=69",$D$4:$D$19,AA$3)</f>
        <v>6</v>
      </c>
      <c r="AB8" s="128">
        <f>COUNTIFS($B$4:$B$19,"&gt;=60",$B$4:$B$19,"&lt;=69",$D$4:$D$19,AB$3)</f>
        <v>4</v>
      </c>
      <c r="AC8" s="128">
        <f t="shared" si="5"/>
        <v>10</v>
      </c>
    </row>
    <row r="9" spans="1:29" ht="26.4">
      <c r="A9" s="21">
        <v>6</v>
      </c>
      <c r="B9" s="113">
        <v>60</v>
      </c>
      <c r="C9" s="6" t="s">
        <v>41</v>
      </c>
      <c r="D9" s="114" t="s">
        <v>114</v>
      </c>
      <c r="E9" s="26" t="s">
        <v>44</v>
      </c>
      <c r="F9" s="26">
        <v>2</v>
      </c>
      <c r="G9" s="1" t="str">
        <f t="shared" si="6"/>
        <v>やや難しかった</v>
      </c>
      <c r="H9" s="21">
        <v>1</v>
      </c>
      <c r="I9" s="1" t="str">
        <f t="shared" si="0"/>
        <v>知らないことが多かった</v>
      </c>
      <c r="J9" s="22">
        <v>2</v>
      </c>
      <c r="K9" s="1" t="str">
        <f t="shared" si="1"/>
        <v>やや分かりにくかった</v>
      </c>
      <c r="L9" s="2" t="s">
        <v>120</v>
      </c>
      <c r="N9" s="10">
        <v>6</v>
      </c>
      <c r="O9" s="18" t="s">
        <v>49</v>
      </c>
      <c r="P9" s="13">
        <f t="shared" si="2"/>
        <v>0</v>
      </c>
      <c r="Q9" s="8"/>
      <c r="R9" s="10" t="s">
        <v>62</v>
      </c>
      <c r="S9" s="27"/>
      <c r="T9" s="27">
        <f>SUM(T4:T8)</f>
        <v>14</v>
      </c>
      <c r="U9" s="8"/>
      <c r="V9" s="10">
        <v>6</v>
      </c>
      <c r="W9" s="17" t="s">
        <v>49</v>
      </c>
      <c r="X9" s="13">
        <f t="shared" si="4"/>
        <v>0</v>
      </c>
      <c r="Z9" s="127">
        <v>70</v>
      </c>
      <c r="AA9" s="128">
        <f>COUNTIFS($B$4:$B$19,"&gt;=70",$B$4:$B$19,"&lt;=79",$D$4:$D$19,AA$3)</f>
        <v>2</v>
      </c>
      <c r="AB9" s="128">
        <f>COUNTIFS($B$4:$B$19,"&gt;=70",$B$4:$B$19,"&lt;=79",$D$4:$D$19,AB$3)</f>
        <v>2</v>
      </c>
      <c r="AC9" s="128">
        <f t="shared" si="5"/>
        <v>4</v>
      </c>
    </row>
    <row r="10" spans="1:29" ht="39.6">
      <c r="A10" s="21">
        <v>7</v>
      </c>
      <c r="B10" s="113">
        <v>60</v>
      </c>
      <c r="C10" s="6" t="s">
        <v>41</v>
      </c>
      <c r="D10" s="6" t="s">
        <v>121</v>
      </c>
      <c r="E10" s="26" t="s">
        <v>44</v>
      </c>
      <c r="F10" s="26">
        <v>2</v>
      </c>
      <c r="G10" s="1" t="str">
        <f t="shared" si="6"/>
        <v>やや難しかった</v>
      </c>
      <c r="H10" s="21">
        <v>1</v>
      </c>
      <c r="I10" s="1" t="str">
        <f t="shared" si="0"/>
        <v>知らないことが多かった</v>
      </c>
      <c r="J10" s="22">
        <v>4</v>
      </c>
      <c r="K10" s="1" t="str">
        <f t="shared" si="1"/>
        <v>分かりやすかった</v>
      </c>
      <c r="L10" s="2" t="s">
        <v>122</v>
      </c>
      <c r="N10" s="10" t="s">
        <v>62</v>
      </c>
      <c r="O10" s="1"/>
      <c r="P10" s="27">
        <f>SUM(P4:P9)</f>
        <v>14</v>
      </c>
      <c r="V10" s="10" t="s">
        <v>62</v>
      </c>
      <c r="W10" s="1"/>
      <c r="X10" s="27">
        <f>SUM(X4:X9)</f>
        <v>14</v>
      </c>
      <c r="Z10" s="127">
        <v>80</v>
      </c>
      <c r="AA10" s="128">
        <f>COUNTIFS($B$4:$B$19,"&gt;=80",$B$4:$B$19,"&lt;=89",$D$4:$D$19,AA$3)</f>
        <v>0</v>
      </c>
      <c r="AB10" s="128">
        <f>COUNTIFS($B$4:$B$19,"&gt;=80",$B$4:$B$19,"&lt;=89",$D$4:$D$19,AB$3)</f>
        <v>0</v>
      </c>
      <c r="AC10" s="128">
        <f t="shared" si="5"/>
        <v>0</v>
      </c>
    </row>
    <row r="11" spans="1:29" ht="39.6">
      <c r="A11" s="21">
        <v>8</v>
      </c>
      <c r="B11" s="113">
        <v>60</v>
      </c>
      <c r="C11" s="6" t="s">
        <v>41</v>
      </c>
      <c r="D11" s="114" t="s">
        <v>121</v>
      </c>
      <c r="E11" s="26" t="s">
        <v>44</v>
      </c>
      <c r="F11" s="26">
        <v>2</v>
      </c>
      <c r="G11" s="1" t="str">
        <f t="shared" si="6"/>
        <v>やや難しかった</v>
      </c>
      <c r="H11" s="21">
        <v>1</v>
      </c>
      <c r="I11" s="1" t="str">
        <f t="shared" si="0"/>
        <v>知らないことが多かった</v>
      </c>
      <c r="J11" s="22">
        <v>4</v>
      </c>
      <c r="K11" s="1" t="str">
        <f t="shared" si="1"/>
        <v>分かりやすかった</v>
      </c>
      <c r="L11" s="2" t="s">
        <v>123</v>
      </c>
      <c r="Z11" s="127" t="s">
        <v>62</v>
      </c>
      <c r="AA11" s="128">
        <f>SUM(AA4:AA10)</f>
        <v>8</v>
      </c>
      <c r="AB11" s="128">
        <f t="shared" ref="AB11:AC11" si="7">SUM(AB4:AB10)</f>
        <v>6</v>
      </c>
      <c r="AC11" s="128">
        <f t="shared" si="7"/>
        <v>14</v>
      </c>
    </row>
    <row r="12" spans="1:29" ht="39.6">
      <c r="A12" s="21">
        <v>9</v>
      </c>
      <c r="B12" s="113">
        <v>60</v>
      </c>
      <c r="C12" s="6" t="s">
        <v>41</v>
      </c>
      <c r="D12" s="114" t="s">
        <v>121</v>
      </c>
      <c r="E12" s="26" t="s">
        <v>44</v>
      </c>
      <c r="F12" s="26">
        <v>2</v>
      </c>
      <c r="G12" s="1" t="str">
        <f t="shared" si="6"/>
        <v>やや難しかった</v>
      </c>
      <c r="H12" s="21">
        <v>1</v>
      </c>
      <c r="I12" s="1" t="str">
        <f t="shared" si="0"/>
        <v>知らないことが多かった</v>
      </c>
      <c r="J12" s="22">
        <v>3</v>
      </c>
      <c r="K12" s="1" t="str">
        <f t="shared" si="1"/>
        <v>普通だった</v>
      </c>
      <c r="L12" s="2" t="s">
        <v>124</v>
      </c>
    </row>
    <row r="13" spans="1:29" ht="26.4">
      <c r="A13" s="21">
        <v>10</v>
      </c>
      <c r="B13" s="113">
        <v>60</v>
      </c>
      <c r="C13" s="6" t="s">
        <v>41</v>
      </c>
      <c r="D13" s="114" t="s">
        <v>121</v>
      </c>
      <c r="E13" s="26" t="s">
        <v>44</v>
      </c>
      <c r="F13" s="26">
        <v>2</v>
      </c>
      <c r="G13" s="1" t="str">
        <f t="shared" si="6"/>
        <v>やや難しかった</v>
      </c>
      <c r="H13" s="21">
        <v>1</v>
      </c>
      <c r="I13" s="1" t="str">
        <f t="shared" si="0"/>
        <v>知らないことが多かった</v>
      </c>
      <c r="J13" s="22">
        <v>4</v>
      </c>
      <c r="K13" s="1" t="str">
        <f t="shared" si="1"/>
        <v>分かりやすかった</v>
      </c>
      <c r="L13" s="2" t="s">
        <v>125</v>
      </c>
    </row>
    <row r="14" spans="1:29" ht="52.8">
      <c r="A14" s="21">
        <v>11</v>
      </c>
      <c r="B14" s="113">
        <v>70</v>
      </c>
      <c r="C14" s="6" t="s">
        <v>41</v>
      </c>
      <c r="D14" s="114" t="s">
        <v>114</v>
      </c>
      <c r="E14" s="26" t="s">
        <v>44</v>
      </c>
      <c r="F14" s="26">
        <v>2</v>
      </c>
      <c r="G14" s="1" t="str">
        <f t="shared" si="6"/>
        <v>やや難しかった</v>
      </c>
      <c r="H14" s="21">
        <v>1</v>
      </c>
      <c r="I14" s="1" t="str">
        <f t="shared" si="0"/>
        <v>知らないことが多かった</v>
      </c>
      <c r="J14" s="22">
        <v>2</v>
      </c>
      <c r="K14" s="1" t="str">
        <f t="shared" si="1"/>
        <v>やや分かりにくかった</v>
      </c>
      <c r="L14" s="2" t="s">
        <v>126</v>
      </c>
    </row>
    <row r="15" spans="1:29">
      <c r="A15" s="21">
        <v>12</v>
      </c>
      <c r="B15" s="113">
        <v>70</v>
      </c>
      <c r="C15" s="6" t="s">
        <v>41</v>
      </c>
      <c r="D15" s="114" t="s">
        <v>114</v>
      </c>
      <c r="E15" s="26" t="s">
        <v>44</v>
      </c>
      <c r="F15" s="26">
        <v>2</v>
      </c>
      <c r="G15" s="1" t="str">
        <f t="shared" si="6"/>
        <v>やや難しかった</v>
      </c>
      <c r="H15" s="21">
        <v>1</v>
      </c>
      <c r="I15" s="1" t="str">
        <f t="shared" si="0"/>
        <v>知らないことが多かった</v>
      </c>
      <c r="J15" s="22">
        <v>2</v>
      </c>
      <c r="K15" s="1" t="str">
        <f t="shared" si="1"/>
        <v>やや分かりにくかった</v>
      </c>
      <c r="L15" s="2" t="s">
        <v>127</v>
      </c>
    </row>
    <row r="16" spans="1:29">
      <c r="A16" s="21">
        <v>13</v>
      </c>
      <c r="B16" s="113">
        <v>70</v>
      </c>
      <c r="C16" s="6" t="s">
        <v>41</v>
      </c>
      <c r="D16" s="114" t="s">
        <v>121</v>
      </c>
      <c r="E16" s="26" t="s">
        <v>44</v>
      </c>
      <c r="F16" s="26">
        <v>2</v>
      </c>
      <c r="G16" s="1" t="str">
        <f t="shared" si="6"/>
        <v>やや難しかった</v>
      </c>
      <c r="H16" s="21">
        <v>1</v>
      </c>
      <c r="I16" s="1" t="str">
        <f t="shared" si="0"/>
        <v>知らないことが多かった</v>
      </c>
      <c r="J16" s="22">
        <v>4</v>
      </c>
      <c r="K16" s="1" t="str">
        <f t="shared" si="1"/>
        <v>分かりやすかった</v>
      </c>
      <c r="L16" s="2" t="s">
        <v>128</v>
      </c>
    </row>
    <row r="17" spans="1:12" ht="39.6">
      <c r="A17" s="21">
        <v>14</v>
      </c>
      <c r="B17" s="113">
        <v>70</v>
      </c>
      <c r="C17" s="6" t="s">
        <v>41</v>
      </c>
      <c r="D17" s="114" t="s">
        <v>121</v>
      </c>
      <c r="E17" s="26" t="s">
        <v>44</v>
      </c>
      <c r="F17" s="26">
        <v>5</v>
      </c>
      <c r="G17" s="1" t="str">
        <f t="shared" si="6"/>
        <v>無記入</v>
      </c>
      <c r="H17" s="21">
        <v>5</v>
      </c>
      <c r="I17" s="1" t="str">
        <f t="shared" si="0"/>
        <v>無記入</v>
      </c>
      <c r="J17" s="21">
        <v>5</v>
      </c>
      <c r="K17" s="1" t="str">
        <f t="shared" si="1"/>
        <v>無記入</v>
      </c>
      <c r="L17" s="2" t="s">
        <v>129</v>
      </c>
    </row>
    <row r="18" spans="1:12">
      <c r="A18" s="21">
        <v>15</v>
      </c>
      <c r="C18" s="29" t="s">
        <v>41</v>
      </c>
      <c r="E18" s="30" t="s">
        <v>44</v>
      </c>
      <c r="G18" s="1" t="str">
        <f t="shared" si="6"/>
        <v/>
      </c>
      <c r="H18" s="21"/>
      <c r="I18" s="1" t="str">
        <f t="shared" si="0"/>
        <v/>
      </c>
      <c r="J18" s="21"/>
      <c r="K18" s="1" t="str">
        <f t="shared" si="1"/>
        <v/>
      </c>
      <c r="L18" s="1"/>
    </row>
    <row r="19" spans="1:12">
      <c r="A19" s="21">
        <v>16</v>
      </c>
      <c r="B19" s="25"/>
      <c r="C19" s="6" t="s">
        <v>41</v>
      </c>
      <c r="D19" s="6"/>
      <c r="E19" s="26" t="s">
        <v>44</v>
      </c>
      <c r="F19" s="26"/>
      <c r="G19" s="1" t="str">
        <f t="shared" si="6"/>
        <v/>
      </c>
      <c r="H19" s="21"/>
      <c r="I19" s="1" t="str">
        <f t="shared" si="0"/>
        <v/>
      </c>
      <c r="J19" s="21"/>
      <c r="K19" s="1" t="str">
        <f t="shared" si="1"/>
        <v/>
      </c>
      <c r="L19" s="1"/>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zoomScale="80" zoomScaleNormal="80" zoomScaleSheetLayoutView="80" workbookViewId="0">
      <pane ySplit="3" topLeftCell="A4" activePane="bottomLeft" state="frozen"/>
      <selection pane="bottomLeft" activeCell="A3" sqref="A3"/>
    </sheetView>
  </sheetViews>
  <sheetFormatPr defaultColWidth="8.88671875" defaultRowHeight="13.2"/>
  <cols>
    <col min="1" max="1" width="10.88671875" style="33" customWidth="1"/>
    <col min="2" max="2" width="37.6640625" style="33" customWidth="1"/>
    <col min="3" max="3" width="9" style="34" customWidth="1"/>
    <col min="4" max="4" width="10.21875" style="33" customWidth="1"/>
    <col min="5" max="6" width="10.21875" style="33" bestFit="1" customWidth="1"/>
    <col min="7" max="7" width="2.109375" style="33" customWidth="1"/>
    <col min="8" max="8" width="13.6640625" style="33" bestFit="1" customWidth="1"/>
    <col min="9" max="12" width="8.88671875" style="33"/>
    <col min="13" max="13" width="19.77734375" style="33" customWidth="1"/>
    <col min="14" max="14" width="2.77734375" style="33" customWidth="1"/>
    <col min="15" max="16384" width="8.88671875" style="33"/>
  </cols>
  <sheetData>
    <row r="1" spans="1:14">
      <c r="I1" s="35"/>
    </row>
    <row r="2" spans="1:14" ht="23.4">
      <c r="A2" s="154" t="s">
        <v>167</v>
      </c>
      <c r="B2" s="154"/>
      <c r="C2" s="154"/>
      <c r="D2" s="154"/>
      <c r="E2" s="154"/>
      <c r="F2" s="154"/>
      <c r="H2" s="36"/>
      <c r="I2" s="35"/>
      <c r="J2" s="37"/>
      <c r="K2" s="37"/>
      <c r="L2" s="37"/>
    </row>
    <row r="3" spans="1:14" ht="12.75" customHeight="1">
      <c r="A3" s="38"/>
      <c r="B3" s="38"/>
      <c r="C3" s="38"/>
      <c r="D3" s="38"/>
      <c r="H3" s="36"/>
      <c r="I3" s="35"/>
      <c r="J3" s="37"/>
      <c r="K3" s="37"/>
      <c r="L3" s="37"/>
    </row>
    <row r="4" spans="1:14" ht="13.8" thickBot="1">
      <c r="A4" s="39"/>
      <c r="B4" s="40">
        <v>42125</v>
      </c>
      <c r="C4" s="41" t="s">
        <v>92</v>
      </c>
      <c r="D4" s="42" t="s">
        <v>93</v>
      </c>
      <c r="E4" s="42" t="s">
        <v>94</v>
      </c>
      <c r="F4" s="42" t="s">
        <v>95</v>
      </c>
      <c r="H4" s="37"/>
      <c r="I4" s="37"/>
      <c r="J4" s="37"/>
      <c r="K4" s="37"/>
      <c r="L4" s="37"/>
    </row>
    <row r="5" spans="1:14" s="46" customFormat="1" ht="16.8" thickBot="1">
      <c r="A5" s="152" t="s">
        <v>67</v>
      </c>
      <c r="B5" s="153"/>
      <c r="C5" s="65" t="s">
        <v>68</v>
      </c>
      <c r="D5" s="66" t="s">
        <v>69</v>
      </c>
      <c r="E5" s="67" t="s">
        <v>70</v>
      </c>
      <c r="F5" s="66" t="s">
        <v>71</v>
      </c>
      <c r="G5" s="43"/>
      <c r="I5" s="138" t="s">
        <v>130</v>
      </c>
      <c r="J5" s="115">
        <v>18</v>
      </c>
      <c r="K5" s="44" t="s">
        <v>131</v>
      </c>
      <c r="L5" s="45"/>
      <c r="M5" s="43"/>
      <c r="N5" s="43"/>
    </row>
    <row r="6" spans="1:14" ht="16.2">
      <c r="A6" s="68" t="s">
        <v>72</v>
      </c>
      <c r="B6" s="69" t="s">
        <v>73</v>
      </c>
      <c r="C6" s="79">
        <f>'1日目'!P4</f>
        <v>0</v>
      </c>
      <c r="D6" s="70">
        <f>'2日目'!P4</f>
        <v>1</v>
      </c>
      <c r="E6" s="70">
        <f>'3日目'!P4</f>
        <v>8</v>
      </c>
      <c r="F6" s="71">
        <f>'4日目'!P4</f>
        <v>1</v>
      </c>
      <c r="G6" s="49"/>
      <c r="H6" s="50"/>
      <c r="I6" s="50"/>
      <c r="J6" s="50"/>
      <c r="K6" s="50"/>
      <c r="L6" s="50"/>
      <c r="M6" s="49"/>
      <c r="N6" s="49"/>
    </row>
    <row r="7" spans="1:14" ht="16.8" thickBot="1">
      <c r="A7" s="72"/>
      <c r="B7" s="47" t="s">
        <v>74</v>
      </c>
      <c r="C7" s="51">
        <f>'1日目'!P5</f>
        <v>2</v>
      </c>
      <c r="D7" s="48">
        <f>'2日目'!P5</f>
        <v>9</v>
      </c>
      <c r="E7" s="48">
        <f>'3日目'!P5</f>
        <v>3</v>
      </c>
      <c r="F7" s="73">
        <f>'4日目'!P5</f>
        <v>10</v>
      </c>
      <c r="G7" s="50"/>
      <c r="H7" s="52"/>
      <c r="I7" s="117" t="s">
        <v>132</v>
      </c>
      <c r="J7" s="43"/>
      <c r="K7" s="43"/>
      <c r="L7" s="43"/>
      <c r="M7" s="49"/>
      <c r="N7" s="49"/>
    </row>
    <row r="8" spans="1:14" ht="16.2">
      <c r="A8" s="74"/>
      <c r="B8" s="47" t="s">
        <v>75</v>
      </c>
      <c r="C8" s="51">
        <f>'1日目'!P6</f>
        <v>7</v>
      </c>
      <c r="D8" s="48">
        <f>'2日目'!P6</f>
        <v>2</v>
      </c>
      <c r="E8" s="48">
        <f>'3日目'!P6</f>
        <v>1</v>
      </c>
      <c r="F8" s="73">
        <f>'4日目'!P6</f>
        <v>2</v>
      </c>
      <c r="G8" s="50"/>
      <c r="H8" s="50"/>
      <c r="I8" s="118" t="s">
        <v>133</v>
      </c>
      <c r="J8" s="119" t="s">
        <v>134</v>
      </c>
      <c r="K8" s="119" t="s">
        <v>135</v>
      </c>
      <c r="L8" s="120" t="s">
        <v>62</v>
      </c>
      <c r="M8" s="49"/>
      <c r="N8" s="49"/>
    </row>
    <row r="9" spans="1:14" ht="16.2">
      <c r="A9" s="74"/>
      <c r="B9" s="47" t="s">
        <v>76</v>
      </c>
      <c r="C9" s="51">
        <f>'1日目'!P7</f>
        <v>5</v>
      </c>
      <c r="D9" s="48">
        <f>'2日目'!P7</f>
        <v>1</v>
      </c>
      <c r="E9" s="48">
        <f>'3日目'!P7</f>
        <v>0</v>
      </c>
      <c r="F9" s="73">
        <f>'4日目'!P7</f>
        <v>0</v>
      </c>
      <c r="G9" s="50"/>
      <c r="H9" s="50"/>
      <c r="I9" s="121" t="s">
        <v>136</v>
      </c>
      <c r="J9" s="122">
        <f>'1日目'!AA4</f>
        <v>0</v>
      </c>
      <c r="K9" s="122">
        <f>'1日目'!AB4</f>
        <v>0</v>
      </c>
      <c r="L9" s="123">
        <f>SUM(J9:K9)</f>
        <v>0</v>
      </c>
      <c r="M9" s="49"/>
      <c r="N9" s="49"/>
    </row>
    <row r="10" spans="1:14" ht="16.2">
      <c r="A10" s="74"/>
      <c r="B10" s="47" t="s">
        <v>77</v>
      </c>
      <c r="C10" s="51">
        <f>'1日目'!P8</f>
        <v>0</v>
      </c>
      <c r="D10" s="48">
        <f>'2日目'!P8</f>
        <v>0</v>
      </c>
      <c r="E10" s="48">
        <f>'3日目'!P8</f>
        <v>1</v>
      </c>
      <c r="F10" s="73">
        <f>'4日目'!P8</f>
        <v>1</v>
      </c>
      <c r="G10" s="50"/>
      <c r="H10" s="50"/>
      <c r="I10" s="121" t="s">
        <v>137</v>
      </c>
      <c r="J10" s="122">
        <f>'1日目'!AA5</f>
        <v>0</v>
      </c>
      <c r="K10" s="122">
        <f>'1日目'!AB5</f>
        <v>0</v>
      </c>
      <c r="L10" s="123">
        <f t="shared" ref="L10:L15" si="0">SUM(J10:K10)</f>
        <v>0</v>
      </c>
      <c r="M10" s="49"/>
      <c r="N10" s="49"/>
    </row>
    <row r="11" spans="1:14" ht="16.2">
      <c r="A11" s="75"/>
      <c r="B11" s="53" t="s">
        <v>78</v>
      </c>
      <c r="C11" s="54">
        <f>'1日目'!P9</f>
        <v>0</v>
      </c>
      <c r="D11" s="55">
        <f>'2日目'!P9</f>
        <v>0</v>
      </c>
      <c r="E11" s="55">
        <f>'3日目'!P9</f>
        <v>0</v>
      </c>
      <c r="F11" s="76">
        <f>'4日目'!P9</f>
        <v>0</v>
      </c>
      <c r="G11" s="50"/>
      <c r="H11" s="50"/>
      <c r="I11" s="121" t="s">
        <v>138</v>
      </c>
      <c r="J11" s="122">
        <f>'1日目'!AA6</f>
        <v>0</v>
      </c>
      <c r="K11" s="122">
        <f>'1日目'!AB6</f>
        <v>0</v>
      </c>
      <c r="L11" s="123">
        <f t="shared" si="0"/>
        <v>0</v>
      </c>
      <c r="M11" s="49"/>
      <c r="N11" s="49"/>
    </row>
    <row r="12" spans="1:14" ht="16.8" thickBot="1">
      <c r="A12" s="77"/>
      <c r="B12" s="80" t="s">
        <v>79</v>
      </c>
      <c r="C12" s="81">
        <f>SUM(C6:C11)</f>
        <v>14</v>
      </c>
      <c r="D12" s="82">
        <f>SUM(D6:D11)</f>
        <v>13</v>
      </c>
      <c r="E12" s="83">
        <f>SUM(E6:E11)</f>
        <v>13</v>
      </c>
      <c r="F12" s="85">
        <f>SUM(F6:F11)</f>
        <v>14</v>
      </c>
      <c r="G12" s="49"/>
      <c r="H12" s="50"/>
      <c r="I12" s="121" t="s">
        <v>139</v>
      </c>
      <c r="J12" s="122">
        <f>'1日目'!AA7</f>
        <v>0</v>
      </c>
      <c r="K12" s="122">
        <f>'1日目'!AB7</f>
        <v>0</v>
      </c>
      <c r="L12" s="123">
        <f t="shared" si="0"/>
        <v>0</v>
      </c>
      <c r="M12" s="49"/>
      <c r="N12" s="49"/>
    </row>
    <row r="13" spans="1:14" ht="16.2">
      <c r="A13" s="68" t="s">
        <v>80</v>
      </c>
      <c r="B13" s="69" t="s">
        <v>81</v>
      </c>
      <c r="C13" s="70">
        <f>'1日目'!T4</f>
        <v>11</v>
      </c>
      <c r="D13" s="79">
        <f>'2日目'!T4</f>
        <v>9</v>
      </c>
      <c r="E13" s="70">
        <f>'3日目'!T4</f>
        <v>12</v>
      </c>
      <c r="F13" s="71">
        <f>'4日目'!T4</f>
        <v>11</v>
      </c>
      <c r="G13" s="49"/>
      <c r="H13" s="52"/>
      <c r="I13" s="121" t="s">
        <v>140</v>
      </c>
      <c r="J13" s="122">
        <f>'1日目'!AA8</f>
        <v>6</v>
      </c>
      <c r="K13" s="122">
        <f>'1日目'!AB8</f>
        <v>4</v>
      </c>
      <c r="L13" s="123">
        <f t="shared" si="0"/>
        <v>10</v>
      </c>
      <c r="M13" s="49"/>
      <c r="N13" s="49"/>
    </row>
    <row r="14" spans="1:14" ht="16.2">
      <c r="A14" s="74"/>
      <c r="B14" s="47" t="s">
        <v>82</v>
      </c>
      <c r="C14" s="48">
        <f>'1日目'!T5</f>
        <v>3</v>
      </c>
      <c r="D14" s="51">
        <f>'2日目'!T5</f>
        <v>4</v>
      </c>
      <c r="E14" s="48">
        <f>'3日目'!T5</f>
        <v>0</v>
      </c>
      <c r="F14" s="73">
        <f>'4日目'!T5</f>
        <v>2</v>
      </c>
      <c r="G14" s="49"/>
      <c r="H14" s="52"/>
      <c r="I14" s="121" t="s">
        <v>141</v>
      </c>
      <c r="J14" s="122">
        <f>'1日目'!AA9</f>
        <v>2</v>
      </c>
      <c r="K14" s="122">
        <f>'1日目'!AB9</f>
        <v>2</v>
      </c>
      <c r="L14" s="123">
        <f t="shared" si="0"/>
        <v>4</v>
      </c>
      <c r="M14" s="49"/>
      <c r="N14" s="49"/>
    </row>
    <row r="15" spans="1:14" ht="16.2">
      <c r="A15" s="74"/>
      <c r="B15" s="47" t="s">
        <v>83</v>
      </c>
      <c r="C15" s="48">
        <f>'1日目'!T6</f>
        <v>0</v>
      </c>
      <c r="D15" s="51">
        <f>'2日目'!T6</f>
        <v>0</v>
      </c>
      <c r="E15" s="48">
        <f>'3日目'!T6</f>
        <v>0</v>
      </c>
      <c r="F15" s="73">
        <f>'4日目'!T6</f>
        <v>0</v>
      </c>
      <c r="G15" s="49"/>
      <c r="H15" s="52"/>
      <c r="I15" s="121" t="s">
        <v>142</v>
      </c>
      <c r="J15" s="122">
        <f>'1日目'!AA10</f>
        <v>0</v>
      </c>
      <c r="K15" s="122">
        <f>'1日目'!AB10</f>
        <v>0</v>
      </c>
      <c r="L15" s="123">
        <f t="shared" si="0"/>
        <v>0</v>
      </c>
      <c r="M15" s="49"/>
      <c r="N15" s="49"/>
    </row>
    <row r="16" spans="1:14" ht="16.8" thickBot="1">
      <c r="A16" s="74"/>
      <c r="B16" s="47" t="s">
        <v>77</v>
      </c>
      <c r="C16" s="48">
        <f>'1日目'!T7</f>
        <v>0</v>
      </c>
      <c r="D16" s="51">
        <f>'2日目'!T7</f>
        <v>0</v>
      </c>
      <c r="E16" s="48">
        <f>'3日目'!T7</f>
        <v>1</v>
      </c>
      <c r="F16" s="73">
        <f>'4日目'!T7</f>
        <v>1</v>
      </c>
      <c r="G16" s="49"/>
      <c r="H16" s="52"/>
      <c r="I16" s="124" t="s">
        <v>143</v>
      </c>
      <c r="J16" s="125">
        <f>SUM(J9:J15)</f>
        <v>8</v>
      </c>
      <c r="K16" s="125">
        <f t="shared" ref="K16:L16" si="1">SUM(K9:K15)</f>
        <v>6</v>
      </c>
      <c r="L16" s="126">
        <f t="shared" si="1"/>
        <v>14</v>
      </c>
      <c r="M16" s="49"/>
      <c r="N16" s="49"/>
    </row>
    <row r="17" spans="1:14" ht="16.2">
      <c r="A17" s="75"/>
      <c r="B17" s="53" t="s">
        <v>78</v>
      </c>
      <c r="C17" s="55">
        <f>'1日目'!T8</f>
        <v>0</v>
      </c>
      <c r="D17" s="54">
        <f>'2日目'!T8</f>
        <v>0</v>
      </c>
      <c r="E17" s="55">
        <f>'3日目'!T8</f>
        <v>0</v>
      </c>
      <c r="F17" s="76">
        <f>'4日目'!T8</f>
        <v>0</v>
      </c>
      <c r="G17" s="49"/>
      <c r="H17" s="52"/>
      <c r="I17" s="50"/>
      <c r="J17" s="50"/>
      <c r="K17" s="50"/>
      <c r="L17" s="50"/>
      <c r="M17" s="49"/>
      <c r="N17" s="49"/>
    </row>
    <row r="18" spans="1:14" ht="16.8" thickBot="1">
      <c r="A18" s="77"/>
      <c r="B18" s="80" t="s">
        <v>79</v>
      </c>
      <c r="C18" s="83">
        <f>SUM(C13:C17)</f>
        <v>14</v>
      </c>
      <c r="D18" s="81">
        <f>SUM(D13:D17)</f>
        <v>13</v>
      </c>
      <c r="E18" s="83">
        <f>SUM(E13:E17)</f>
        <v>13</v>
      </c>
      <c r="F18" s="85">
        <f>SUM(F13:F17)</f>
        <v>14</v>
      </c>
      <c r="G18" s="49"/>
      <c r="H18" s="50"/>
      <c r="I18" s="50"/>
      <c r="J18" s="50"/>
      <c r="K18" s="50"/>
      <c r="L18" s="50"/>
      <c r="M18" s="49"/>
      <c r="N18" s="49"/>
    </row>
    <row r="19" spans="1:14" ht="16.2">
      <c r="A19" s="68" t="s">
        <v>84</v>
      </c>
      <c r="B19" s="69" t="s">
        <v>85</v>
      </c>
      <c r="C19" s="70">
        <f>'1日目'!X4</f>
        <v>0</v>
      </c>
      <c r="D19" s="79">
        <f>'2日目'!X4</f>
        <v>0</v>
      </c>
      <c r="E19" s="70">
        <f>'3日目'!X4</f>
        <v>1</v>
      </c>
      <c r="F19" s="71">
        <f>'4日目'!X4</f>
        <v>0</v>
      </c>
      <c r="G19" s="49"/>
      <c r="H19" s="50"/>
      <c r="I19" s="50"/>
      <c r="J19" s="50"/>
      <c r="K19" s="50"/>
      <c r="L19" s="50"/>
      <c r="M19" s="49"/>
      <c r="N19" s="49"/>
    </row>
    <row r="20" spans="1:14" ht="16.2">
      <c r="A20" s="74"/>
      <c r="B20" s="56" t="s">
        <v>86</v>
      </c>
      <c r="C20" s="48">
        <f>'1日目'!X5</f>
        <v>1</v>
      </c>
      <c r="D20" s="51">
        <f>'2日目'!X5</f>
        <v>5</v>
      </c>
      <c r="E20" s="48">
        <f>'3日目'!X5</f>
        <v>6</v>
      </c>
      <c r="F20" s="73">
        <f>'4日目'!X5</f>
        <v>3</v>
      </c>
      <c r="G20" s="49"/>
      <c r="H20" s="50"/>
      <c r="I20" s="50"/>
      <c r="J20" s="50"/>
      <c r="K20" s="50"/>
      <c r="L20" s="50"/>
      <c r="M20" s="49"/>
      <c r="N20" s="49"/>
    </row>
    <row r="21" spans="1:14" ht="16.2">
      <c r="A21" s="74"/>
      <c r="B21" s="47" t="s">
        <v>75</v>
      </c>
      <c r="C21" s="48">
        <f>'1日目'!X6</f>
        <v>0</v>
      </c>
      <c r="D21" s="51">
        <f>'2日目'!X6</f>
        <v>4</v>
      </c>
      <c r="E21" s="48">
        <f>'3日目'!X6</f>
        <v>3</v>
      </c>
      <c r="F21" s="73">
        <f>'4日目'!X6</f>
        <v>3</v>
      </c>
      <c r="G21" s="49"/>
      <c r="H21" s="50"/>
      <c r="I21" s="50"/>
      <c r="J21" s="50"/>
      <c r="K21" s="50"/>
      <c r="L21" s="50"/>
      <c r="M21" s="49"/>
      <c r="N21" s="49"/>
    </row>
    <row r="22" spans="1:14" ht="16.2">
      <c r="A22" s="72"/>
      <c r="B22" s="56" t="s">
        <v>87</v>
      </c>
      <c r="C22" s="48">
        <f>'1日目'!X7</f>
        <v>13</v>
      </c>
      <c r="D22" s="51">
        <f>'2日目'!X7</f>
        <v>4</v>
      </c>
      <c r="E22" s="48">
        <f>'3日目'!X7</f>
        <v>2</v>
      </c>
      <c r="F22" s="73">
        <f>'4日目'!X7</f>
        <v>7</v>
      </c>
      <c r="G22" s="50"/>
      <c r="H22" s="50"/>
      <c r="I22" s="50"/>
      <c r="J22" s="50"/>
      <c r="K22" s="50"/>
      <c r="L22" s="50"/>
      <c r="M22" s="49"/>
      <c r="N22" s="49"/>
    </row>
    <row r="23" spans="1:14" ht="16.2">
      <c r="A23" s="74"/>
      <c r="B23" s="47" t="s">
        <v>77</v>
      </c>
      <c r="C23" s="48">
        <f>'1日目'!X8</f>
        <v>0</v>
      </c>
      <c r="D23" s="51">
        <f>'2日目'!X8</f>
        <v>0</v>
      </c>
      <c r="E23" s="48">
        <f>'3日目'!X8</f>
        <v>1</v>
      </c>
      <c r="F23" s="73">
        <f>'4日目'!X8</f>
        <v>1</v>
      </c>
      <c r="G23" s="49"/>
      <c r="H23" s="50"/>
      <c r="I23" s="50"/>
      <c r="J23" s="50"/>
      <c r="K23" s="50"/>
      <c r="L23" s="50"/>
      <c r="M23" s="49"/>
      <c r="N23" s="49"/>
    </row>
    <row r="24" spans="1:14" ht="16.2">
      <c r="A24" s="75"/>
      <c r="B24" s="53" t="s">
        <v>78</v>
      </c>
      <c r="C24" s="48">
        <f>'1日目'!X9</f>
        <v>0</v>
      </c>
      <c r="D24" s="51">
        <f>'2日目'!X9</f>
        <v>0</v>
      </c>
      <c r="E24" s="48">
        <f>'3日目'!X9</f>
        <v>0</v>
      </c>
      <c r="F24" s="73">
        <f>'4日目'!X9</f>
        <v>0</v>
      </c>
      <c r="G24" s="49"/>
      <c r="H24" s="50"/>
      <c r="I24" s="50"/>
      <c r="J24" s="50"/>
      <c r="K24" s="50"/>
      <c r="L24" s="50"/>
      <c r="M24" s="49"/>
      <c r="N24" s="49"/>
    </row>
    <row r="25" spans="1:14" ht="16.8" thickBot="1">
      <c r="A25" s="77"/>
      <c r="B25" s="80" t="s">
        <v>79</v>
      </c>
      <c r="C25" s="84">
        <f>SUM(C19:C24)</f>
        <v>14</v>
      </c>
      <c r="D25" s="78">
        <f>SUM(D19:D24)</f>
        <v>13</v>
      </c>
      <c r="E25" s="84">
        <f>SUM(E19:E24)</f>
        <v>13</v>
      </c>
      <c r="F25" s="86">
        <f>SUM(F19:F24)</f>
        <v>14</v>
      </c>
      <c r="G25" s="49"/>
      <c r="H25" s="50"/>
      <c r="I25" s="50"/>
      <c r="J25" s="50"/>
      <c r="K25" s="50"/>
      <c r="L25" s="50"/>
      <c r="M25" s="49"/>
      <c r="N25" s="49"/>
    </row>
    <row r="26" spans="1:14" ht="16.8" thickBot="1">
      <c r="A26" s="116" t="s">
        <v>88</v>
      </c>
      <c r="B26" s="50"/>
      <c r="C26" s="57"/>
      <c r="D26" s="58"/>
      <c r="E26" s="57"/>
      <c r="F26" s="57"/>
      <c r="G26" s="49"/>
      <c r="H26" s="49"/>
      <c r="I26" s="49"/>
      <c r="J26" s="49"/>
      <c r="K26" s="49"/>
      <c r="L26" s="49"/>
      <c r="M26" s="49"/>
      <c r="N26" s="49"/>
    </row>
    <row r="27" spans="1:14" ht="16.2">
      <c r="A27" s="59"/>
      <c r="B27" s="50"/>
      <c r="C27" s="57"/>
      <c r="D27" s="58"/>
      <c r="E27" s="57"/>
      <c r="F27" s="57"/>
      <c r="G27" s="49"/>
      <c r="H27" s="49"/>
      <c r="I27" s="49"/>
      <c r="J27" s="49"/>
      <c r="K27" s="49"/>
      <c r="L27" s="49"/>
      <c r="M27" s="49"/>
      <c r="N27" s="49"/>
    </row>
    <row r="28" spans="1:14" ht="16.2">
      <c r="A28" s="59"/>
      <c r="B28" s="50"/>
      <c r="C28" s="57"/>
      <c r="D28" s="58"/>
      <c r="E28" s="57"/>
      <c r="F28" s="57"/>
      <c r="G28" s="49"/>
      <c r="H28" s="49"/>
      <c r="I28" s="49"/>
      <c r="J28" s="49"/>
      <c r="K28" s="49"/>
      <c r="L28" s="49"/>
      <c r="M28" s="49"/>
      <c r="N28" s="49"/>
    </row>
    <row r="29" spans="1:14" ht="16.2">
      <c r="A29" s="59"/>
      <c r="B29" s="50"/>
      <c r="C29" s="57"/>
      <c r="D29" s="58"/>
      <c r="E29" s="57"/>
      <c r="F29" s="57"/>
      <c r="G29" s="49"/>
      <c r="H29" s="49"/>
      <c r="I29" s="49"/>
      <c r="J29" s="49"/>
      <c r="K29" s="49"/>
      <c r="L29" s="49"/>
      <c r="M29" s="49"/>
      <c r="N29" s="49"/>
    </row>
    <row r="30" spans="1:14" ht="16.2">
      <c r="A30" s="59"/>
      <c r="B30" s="50"/>
      <c r="C30" s="57"/>
      <c r="D30" s="58"/>
      <c r="E30" s="57"/>
      <c r="F30" s="57"/>
      <c r="G30" s="49"/>
      <c r="H30" s="49"/>
      <c r="I30" s="49"/>
      <c r="J30" s="49"/>
      <c r="K30" s="49"/>
      <c r="L30" s="49"/>
      <c r="M30" s="49"/>
      <c r="N30" s="49"/>
    </row>
    <row r="31" spans="1:14" ht="16.2">
      <c r="A31" s="59"/>
      <c r="B31" s="50"/>
      <c r="C31" s="57"/>
      <c r="D31" s="58"/>
      <c r="E31" s="57"/>
      <c r="F31" s="57"/>
      <c r="G31" s="49"/>
      <c r="H31" s="49"/>
      <c r="I31" s="49"/>
      <c r="J31" s="49"/>
      <c r="K31" s="49"/>
      <c r="L31" s="49"/>
      <c r="M31" s="49"/>
      <c r="N31" s="49"/>
    </row>
    <row r="32" spans="1:14" ht="16.2">
      <c r="A32" s="59"/>
      <c r="B32" s="50"/>
      <c r="C32" s="57"/>
      <c r="D32" s="58"/>
      <c r="E32" s="57"/>
      <c r="F32" s="57"/>
      <c r="G32" s="49"/>
      <c r="H32" s="49"/>
      <c r="I32" s="49"/>
      <c r="J32" s="49"/>
      <c r="K32" s="49"/>
      <c r="L32" s="49"/>
      <c r="M32" s="49"/>
      <c r="N32" s="49"/>
    </row>
    <row r="33" spans="1:14" ht="16.2">
      <c r="A33" s="59"/>
      <c r="B33" s="50"/>
      <c r="C33" s="57"/>
      <c r="D33" s="58"/>
      <c r="E33" s="57"/>
      <c r="F33" s="57"/>
      <c r="G33" s="49"/>
      <c r="H33" s="49"/>
      <c r="I33" s="49"/>
      <c r="J33" s="49"/>
      <c r="K33" s="49"/>
      <c r="L33" s="49"/>
      <c r="M33" s="49"/>
      <c r="N33" s="49"/>
    </row>
    <row r="34" spans="1:14" ht="16.2">
      <c r="A34" s="59"/>
      <c r="B34" s="50"/>
      <c r="C34" s="57"/>
      <c r="D34" s="58"/>
      <c r="E34" s="57"/>
      <c r="F34" s="57"/>
      <c r="G34" s="49"/>
      <c r="H34" s="49"/>
      <c r="I34" s="49"/>
      <c r="J34" s="49"/>
      <c r="K34" s="49"/>
      <c r="L34" s="49"/>
      <c r="M34" s="49"/>
      <c r="N34" s="49"/>
    </row>
    <row r="35" spans="1:14" ht="16.2">
      <c r="A35" s="59"/>
      <c r="B35" s="50"/>
      <c r="C35" s="57"/>
      <c r="D35" s="58"/>
      <c r="E35" s="57"/>
      <c r="F35" s="57"/>
      <c r="G35" s="49"/>
      <c r="H35" s="49"/>
      <c r="I35" s="49"/>
      <c r="J35" s="49"/>
      <c r="K35" s="49"/>
      <c r="L35" s="49"/>
      <c r="M35" s="49"/>
      <c r="N35" s="49"/>
    </row>
    <row r="36" spans="1:14" ht="16.2">
      <c r="A36" s="59"/>
      <c r="B36" s="50"/>
      <c r="C36" s="57"/>
      <c r="D36" s="58"/>
      <c r="E36" s="57"/>
      <c r="F36" s="57"/>
      <c r="G36" s="49"/>
      <c r="H36" s="49"/>
      <c r="I36" s="49"/>
      <c r="J36" s="49"/>
      <c r="K36" s="49"/>
      <c r="L36" s="49"/>
      <c r="M36" s="49"/>
      <c r="N36" s="49"/>
    </row>
    <row r="37" spans="1:14">
      <c r="D37" s="60"/>
      <c r="E37" s="60"/>
    </row>
    <row r="38" spans="1:14">
      <c r="D38" s="60"/>
      <c r="E38" s="60"/>
    </row>
    <row r="39" spans="1:14">
      <c r="D39" s="61"/>
      <c r="E39" s="60"/>
    </row>
    <row r="40" spans="1:14">
      <c r="E40" s="60"/>
    </row>
    <row r="41" spans="1:14">
      <c r="D41" s="61"/>
      <c r="E41" s="61"/>
    </row>
    <row r="43" spans="1:14">
      <c r="D43" s="61"/>
      <c r="E43" s="61"/>
    </row>
    <row r="45" spans="1:14">
      <c r="D45" s="61"/>
      <c r="E45" s="61"/>
    </row>
    <row r="47" spans="1:14">
      <c r="D47" s="61"/>
      <c r="E47" s="61"/>
    </row>
    <row r="49" spans="4:5">
      <c r="D49" s="60"/>
      <c r="E49" s="60"/>
    </row>
    <row r="50" spans="4:5">
      <c r="D50" s="61"/>
      <c r="E50" s="61"/>
    </row>
    <row r="52" spans="4:5">
      <c r="D52" s="61"/>
      <c r="E52" s="61"/>
    </row>
    <row r="53" spans="4:5">
      <c r="D53" s="61"/>
      <c r="E53" s="61"/>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horizontalDpi="0" verticalDpi="0" r:id="rId1"/>
  <rowBreaks count="1" manualBreakCount="1">
    <brk id="3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13" zoomScaleNormal="100" workbookViewId="0">
      <selection activeCell="C21" sqref="C21"/>
    </sheetView>
  </sheetViews>
  <sheetFormatPr defaultColWidth="8.88671875" defaultRowHeight="13.2"/>
  <cols>
    <col min="1" max="1" width="8.88671875" style="33"/>
    <col min="2" max="2" width="5.88671875" style="33" customWidth="1"/>
    <col min="3" max="13" width="8.88671875" style="33"/>
    <col min="14" max="14" width="2.44140625" style="33" customWidth="1"/>
    <col min="15" max="16384" width="8.88671875" style="33"/>
  </cols>
  <sheetData>
    <row r="2" spans="1:12" s="62" customFormat="1" ht="16.5" customHeight="1">
      <c r="C2" s="63" t="s">
        <v>89</v>
      </c>
      <c r="D2" s="63"/>
      <c r="E2" s="63"/>
    </row>
    <row r="3" spans="1:12" s="62" customFormat="1" ht="16.5" customHeight="1"/>
    <row r="4" spans="1:12" s="62" customFormat="1" ht="16.5" customHeight="1">
      <c r="A4" s="64" t="s">
        <v>153</v>
      </c>
      <c r="B4" s="62" t="s">
        <v>145</v>
      </c>
    </row>
    <row r="5" spans="1:12" s="62" customFormat="1" ht="16.5" customHeight="1">
      <c r="B5" s="64" t="s">
        <v>154</v>
      </c>
      <c r="C5" s="62" t="s">
        <v>147</v>
      </c>
    </row>
    <row r="6" spans="1:12" s="62" customFormat="1" ht="16.5" customHeight="1">
      <c r="B6" s="64" t="s">
        <v>155</v>
      </c>
      <c r="C6" s="62" t="s">
        <v>150</v>
      </c>
    </row>
    <row r="7" spans="1:12" s="62" customFormat="1" ht="16.5" customHeight="1">
      <c r="A7" s="64" t="s">
        <v>153</v>
      </c>
      <c r="B7" s="129" t="s">
        <v>146</v>
      </c>
    </row>
    <row r="8" spans="1:12" s="62" customFormat="1" ht="16.5" customHeight="1">
      <c r="B8" s="64" t="s">
        <v>154</v>
      </c>
      <c r="C8" s="62" t="s">
        <v>148</v>
      </c>
    </row>
    <row r="9" spans="1:12" s="62" customFormat="1" ht="16.5" customHeight="1">
      <c r="B9" s="64" t="s">
        <v>155</v>
      </c>
      <c r="C9" s="62" t="s">
        <v>149</v>
      </c>
    </row>
    <row r="10" spans="1:12" s="62" customFormat="1" ht="17.399999999999999" customHeight="1">
      <c r="A10" s="64" t="s">
        <v>156</v>
      </c>
      <c r="B10" s="155" t="s">
        <v>113</v>
      </c>
      <c r="C10" s="155"/>
      <c r="D10" s="155"/>
      <c r="E10" s="155"/>
      <c r="F10" s="130"/>
      <c r="G10" s="130"/>
      <c r="H10" s="130"/>
      <c r="I10" s="130"/>
      <c r="J10" s="130"/>
      <c r="K10" s="130"/>
      <c r="L10" s="130"/>
    </row>
    <row r="11" spans="1:12" s="62" customFormat="1" ht="16.5" customHeight="1"/>
    <row r="12" spans="1:12" s="62" customFormat="1" ht="16.5" customHeight="1">
      <c r="A12" s="64" t="s">
        <v>153</v>
      </c>
      <c r="B12" s="62" t="s">
        <v>90</v>
      </c>
    </row>
    <row r="13" spans="1:12" s="62" customFormat="1" ht="16.5" customHeight="1">
      <c r="A13" s="64"/>
      <c r="B13" s="129">
        <v>1</v>
      </c>
      <c r="C13" s="62" t="s">
        <v>151</v>
      </c>
    </row>
    <row r="14" spans="1:12" s="62" customFormat="1" ht="16.5" customHeight="1">
      <c r="B14" s="64" t="s">
        <v>154</v>
      </c>
      <c r="C14" s="62" t="s">
        <v>163</v>
      </c>
    </row>
    <row r="15" spans="1:12" s="62" customFormat="1" ht="16.5" customHeight="1">
      <c r="B15" s="64" t="s">
        <v>157</v>
      </c>
      <c r="C15" s="62" t="s">
        <v>152</v>
      </c>
    </row>
    <row r="16" spans="1:12" s="62" customFormat="1" ht="16.5" customHeight="1">
      <c r="B16" s="64" t="s">
        <v>158</v>
      </c>
      <c r="C16" s="62" t="s">
        <v>164</v>
      </c>
    </row>
    <row r="17" spans="1:12" s="62" customFormat="1" ht="16.5" customHeight="1">
      <c r="B17" s="64" t="s">
        <v>159</v>
      </c>
      <c r="C17" s="62" t="s">
        <v>165</v>
      </c>
    </row>
    <row r="18" spans="1:12" s="62" customFormat="1" ht="16.5" customHeight="1"/>
    <row r="19" spans="1:12" s="62" customFormat="1" ht="16.5" customHeight="1">
      <c r="B19" s="129">
        <v>2</v>
      </c>
      <c r="C19" s="62" t="s">
        <v>162</v>
      </c>
    </row>
    <row r="20" spans="1:12" s="62" customFormat="1" ht="16.5" customHeight="1">
      <c r="A20" s="64"/>
      <c r="B20" s="64" t="s">
        <v>160</v>
      </c>
      <c r="C20" s="62" t="s">
        <v>166</v>
      </c>
    </row>
    <row r="21" spans="1:12" s="62" customFormat="1" ht="16.5" customHeight="1">
      <c r="B21" s="64" t="s">
        <v>155</v>
      </c>
      <c r="C21" s="62" t="s">
        <v>161</v>
      </c>
    </row>
    <row r="22" spans="1:12" s="62" customFormat="1" ht="16.5" customHeight="1"/>
    <row r="23" spans="1:12" s="62" customFormat="1" ht="16.5" customHeight="1"/>
    <row r="24" spans="1:12" ht="16.5" customHeight="1">
      <c r="I24" s="62" t="s">
        <v>91</v>
      </c>
      <c r="L24" s="62"/>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topLeftCell="H1" zoomScaleNormal="100" workbookViewId="0">
      <selection activeCell="AA4" sqref="AA4"/>
    </sheetView>
  </sheetViews>
  <sheetFormatPr defaultColWidth="8.88671875" defaultRowHeight="13.2"/>
  <cols>
    <col min="1" max="1" width="3.21875" style="88" customWidth="1"/>
    <col min="2" max="2" width="3.109375" style="88" customWidth="1"/>
    <col min="3" max="3" width="2.88671875" style="88" customWidth="1"/>
    <col min="4" max="4" width="3.109375" style="88" customWidth="1"/>
    <col min="5" max="5" width="3.44140625" style="88" customWidth="1"/>
    <col min="6" max="6" width="2.88671875" style="88" customWidth="1"/>
    <col min="7" max="7" width="14.44140625" style="91" customWidth="1"/>
    <col min="8" max="8" width="3.21875" style="88" customWidth="1"/>
    <col min="9" max="9" width="21.44140625" style="91" customWidth="1"/>
    <col min="10" max="10" width="3" style="88" customWidth="1"/>
    <col min="11" max="11" width="18.6640625" style="91" customWidth="1"/>
    <col min="12" max="12" width="52.6640625" style="91" customWidth="1"/>
    <col min="13" max="13" width="4.6640625" style="91" customWidth="1"/>
    <col min="14" max="14" width="3.44140625" style="91" customWidth="1"/>
    <col min="15" max="15" width="17.6640625" style="91" customWidth="1"/>
    <col min="16" max="16" width="6.21875" style="91" customWidth="1"/>
    <col min="17" max="17" width="2.21875" style="91" customWidth="1"/>
    <col min="18" max="18" width="4.88671875" style="91" customWidth="1"/>
    <col min="19" max="19" width="28.44140625" style="91" customWidth="1"/>
    <col min="20" max="20" width="7.33203125" style="91" customWidth="1"/>
    <col min="21" max="21" width="3.77734375" style="91" customWidth="1"/>
    <col min="22" max="22" width="4.21875" style="91" customWidth="1"/>
    <col min="23" max="23" width="23.21875" style="91" customWidth="1"/>
    <col min="24" max="24" width="6.44140625" style="91" customWidth="1"/>
    <col min="25" max="16384" width="8.88671875" style="91"/>
  </cols>
  <sheetData>
    <row r="1" spans="1:29" ht="26.25" customHeight="1">
      <c r="E1" s="160" t="s">
        <v>112</v>
      </c>
      <c r="F1" s="160"/>
      <c r="G1" s="160"/>
      <c r="H1" s="160"/>
      <c r="I1" s="160"/>
      <c r="J1" s="160"/>
      <c r="K1" s="160"/>
      <c r="L1" s="160"/>
    </row>
    <row r="2" spans="1:29" ht="9.9" customHeight="1">
      <c r="E2" s="161"/>
      <c r="F2" s="161"/>
      <c r="G2" s="162"/>
      <c r="H2" s="162"/>
      <c r="I2" s="162"/>
      <c r="J2" s="162"/>
      <c r="K2" s="162"/>
      <c r="L2" s="162"/>
    </row>
    <row r="3" spans="1:29" ht="27.9" customHeight="1">
      <c r="A3" s="94" t="s">
        <v>61</v>
      </c>
      <c r="B3" s="163" t="s">
        <v>0</v>
      </c>
      <c r="C3" s="164"/>
      <c r="D3" s="164"/>
      <c r="E3" s="165"/>
      <c r="F3" s="166" t="s">
        <v>1</v>
      </c>
      <c r="G3" s="167"/>
      <c r="H3" s="166" t="s">
        <v>2</v>
      </c>
      <c r="I3" s="167"/>
      <c r="J3" s="166" t="s">
        <v>3</v>
      </c>
      <c r="K3" s="167"/>
      <c r="L3" s="137" t="s">
        <v>4</v>
      </c>
      <c r="N3" s="156" t="s">
        <v>45</v>
      </c>
      <c r="O3" s="157"/>
      <c r="P3" s="100" t="s">
        <v>60</v>
      </c>
      <c r="Q3" s="92"/>
      <c r="R3" s="156" t="s">
        <v>46</v>
      </c>
      <c r="S3" s="157"/>
      <c r="T3" s="101" t="s">
        <v>60</v>
      </c>
      <c r="U3" s="93"/>
      <c r="V3" s="158" t="s">
        <v>47</v>
      </c>
      <c r="W3" s="159"/>
      <c r="X3" s="110" t="s">
        <v>60</v>
      </c>
      <c r="Z3" s="127" t="s">
        <v>144</v>
      </c>
      <c r="AA3" s="127" t="s">
        <v>42</v>
      </c>
      <c r="AB3" s="127" t="s">
        <v>43</v>
      </c>
      <c r="AC3" s="127" t="s">
        <v>62</v>
      </c>
    </row>
    <row r="4" spans="1:29" ht="50.1" customHeight="1">
      <c r="A4" s="89">
        <v>1</v>
      </c>
      <c r="B4" s="131"/>
      <c r="C4" s="96" t="s">
        <v>41</v>
      </c>
      <c r="D4" s="133"/>
      <c r="E4" s="98" t="s">
        <v>44</v>
      </c>
      <c r="F4" s="134"/>
      <c r="G4" s="95" t="str">
        <f>IF(F4="","",VLOOKUP(F4,$N$4:$P$9,2,FALSE))</f>
        <v/>
      </c>
      <c r="H4" s="135"/>
      <c r="I4" s="95" t="str">
        <f t="shared" ref="I4:I19" si="0">IF(H4="","",VLOOKUP(H4,$R$4:$T$8,2,FALSE))</f>
        <v/>
      </c>
      <c r="J4" s="136"/>
      <c r="K4" s="95" t="str">
        <f>IF(J4="","",VLOOKUP(J4,$V$4:$X$9,2,FALSE))</f>
        <v/>
      </c>
      <c r="L4" s="90"/>
      <c r="N4" s="101">
        <v>1</v>
      </c>
      <c r="O4" s="102" t="s">
        <v>50</v>
      </c>
      <c r="P4" s="13">
        <f>COUNTIF($F$4:$F$19,N4)</f>
        <v>0</v>
      </c>
      <c r="Q4" s="93"/>
      <c r="R4" s="106">
        <v>1</v>
      </c>
      <c r="S4" s="107" t="s">
        <v>54</v>
      </c>
      <c r="T4" s="13">
        <f>COUNTIF($H$4:$H$19,R4)</f>
        <v>0</v>
      </c>
      <c r="U4" s="93"/>
      <c r="V4" s="101">
        <v>1</v>
      </c>
      <c r="W4" s="111" t="s">
        <v>57</v>
      </c>
      <c r="X4" s="13">
        <f>COUNTIF($J$4:$J$19,V4)</f>
        <v>0</v>
      </c>
      <c r="Z4" s="127">
        <v>20</v>
      </c>
      <c r="AA4" s="128">
        <f>COUNTIFS($B$4:$B$19,"&gt;=20",$B$4:$B$19,"&lt;=29",$D$4:$D$19,AA$3)</f>
        <v>0</v>
      </c>
      <c r="AB4" s="128">
        <f>COUNTIFS($B$4:$B$19,"&gt;=20",$B$4:$B$19,"&lt;=29",$D$4:$D$19,AB$3)</f>
        <v>0</v>
      </c>
      <c r="AC4" s="128">
        <f>SUM(AA4:AB4)</f>
        <v>0</v>
      </c>
    </row>
    <row r="5" spans="1:29" ht="30" customHeight="1">
      <c r="A5" s="89">
        <v>2</v>
      </c>
      <c r="B5" s="131"/>
      <c r="C5" s="96" t="s">
        <v>41</v>
      </c>
      <c r="D5" s="133"/>
      <c r="E5" s="98" t="s">
        <v>44</v>
      </c>
      <c r="F5" s="134"/>
      <c r="G5" s="95" t="str">
        <f>IF(F5="","",VLOOKUP(F5,$N$4:$P$9,2,FALSE))</f>
        <v/>
      </c>
      <c r="H5" s="135"/>
      <c r="I5" s="95" t="str">
        <f t="shared" si="0"/>
        <v/>
      </c>
      <c r="J5" s="136"/>
      <c r="K5" s="95" t="str">
        <f t="shared" ref="K5:K19" si="1">IF(J5="","",VLOOKUP(J5,$V$4:$X$9,2,FALSE))</f>
        <v/>
      </c>
      <c r="L5" s="90"/>
      <c r="N5" s="101">
        <v>2</v>
      </c>
      <c r="O5" s="102" t="s">
        <v>51</v>
      </c>
      <c r="P5" s="13">
        <f t="shared" ref="P5:P9" si="2">COUNTIF($F$4:$F$19,N5)</f>
        <v>0</v>
      </c>
      <c r="Q5" s="93"/>
      <c r="R5" s="106">
        <v>2</v>
      </c>
      <c r="S5" s="108" t="s">
        <v>55</v>
      </c>
      <c r="T5" s="13">
        <f t="shared" ref="T5:T8" si="3">COUNTIF($H$4:$H$19,R5)</f>
        <v>0</v>
      </c>
      <c r="U5" s="93"/>
      <c r="V5" s="101">
        <v>2</v>
      </c>
      <c r="W5" s="112" t="s">
        <v>58</v>
      </c>
      <c r="X5" s="13">
        <f t="shared" ref="X5:X9" si="4">COUNTIF($J$4:$J$19,V5)</f>
        <v>0</v>
      </c>
      <c r="Z5" s="127">
        <v>30</v>
      </c>
      <c r="AA5" s="128">
        <f>COUNTIFS($B$4:$B$19,"&gt;=30",$B$4:$B$19,"&lt;=39",$D$4:$D$19,AA$3)</f>
        <v>0</v>
      </c>
      <c r="AB5" s="128">
        <f>COUNTIFS($B$4:$B$19,"&gt;=30",$B$4:$B$19,"&lt;=39",$D$4:$D$19,AB$3)</f>
        <v>0</v>
      </c>
      <c r="AC5" s="128">
        <f t="shared" ref="AC5:AC10" si="5">SUM(AA5:AB5)</f>
        <v>0</v>
      </c>
    </row>
    <row r="6" spans="1:29" ht="50.1" customHeight="1">
      <c r="A6" s="89">
        <v>3</v>
      </c>
      <c r="B6" s="131"/>
      <c r="C6" s="96" t="s">
        <v>41</v>
      </c>
      <c r="D6" s="133"/>
      <c r="E6" s="98" t="s">
        <v>44</v>
      </c>
      <c r="F6" s="134"/>
      <c r="G6" s="95" t="str">
        <f t="shared" ref="G6:G19" si="6">IF(F6="","",VLOOKUP(F6,$N$4:$P$9,2,FALSE))</f>
        <v/>
      </c>
      <c r="H6" s="135"/>
      <c r="I6" s="95" t="str">
        <f t="shared" si="0"/>
        <v/>
      </c>
      <c r="J6" s="136"/>
      <c r="K6" s="95" t="str">
        <f t="shared" si="1"/>
        <v/>
      </c>
      <c r="L6" s="90"/>
      <c r="N6" s="101">
        <v>3</v>
      </c>
      <c r="O6" s="102" t="s">
        <v>52</v>
      </c>
      <c r="P6" s="13">
        <f t="shared" si="2"/>
        <v>0</v>
      </c>
      <c r="Q6" s="93"/>
      <c r="R6" s="101">
        <v>3</v>
      </c>
      <c r="S6" s="109" t="s">
        <v>56</v>
      </c>
      <c r="T6" s="13">
        <f t="shared" si="3"/>
        <v>0</v>
      </c>
      <c r="U6" s="93"/>
      <c r="V6" s="101">
        <v>3</v>
      </c>
      <c r="W6" s="108" t="s">
        <v>52</v>
      </c>
      <c r="X6" s="13">
        <f t="shared" si="4"/>
        <v>0</v>
      </c>
      <c r="Z6" s="127">
        <v>40</v>
      </c>
      <c r="AA6" s="128">
        <f>COUNTIFS($B$4:$B$19,"&gt;=40",$B$4:$B$19,"&lt;=49",$D$4:$D$19,AA$3)</f>
        <v>0</v>
      </c>
      <c r="AB6" s="128">
        <f>COUNTIFS($B$4:$B$19,"&gt;=40",$B$4:$B$19,"&lt;=49",$D$4:$D$19,AB$3)</f>
        <v>0</v>
      </c>
      <c r="AC6" s="128">
        <f t="shared" si="5"/>
        <v>0</v>
      </c>
    </row>
    <row r="7" spans="1:29" ht="30" customHeight="1">
      <c r="A7" s="89">
        <v>4</v>
      </c>
      <c r="B7" s="131"/>
      <c r="C7" s="96" t="s">
        <v>41</v>
      </c>
      <c r="D7" s="133"/>
      <c r="E7" s="98" t="s">
        <v>44</v>
      </c>
      <c r="F7" s="134"/>
      <c r="G7" s="95" t="str">
        <f t="shared" si="6"/>
        <v/>
      </c>
      <c r="H7" s="135"/>
      <c r="I7" s="95" t="str">
        <f t="shared" si="0"/>
        <v/>
      </c>
      <c r="J7" s="136"/>
      <c r="K7" s="95" t="str">
        <f t="shared" si="1"/>
        <v/>
      </c>
      <c r="L7" s="90"/>
      <c r="N7" s="101">
        <v>4</v>
      </c>
      <c r="O7" s="102" t="s">
        <v>53</v>
      </c>
      <c r="P7" s="13">
        <f t="shared" si="2"/>
        <v>0</v>
      </c>
      <c r="Q7" s="93"/>
      <c r="R7" s="106">
        <v>5</v>
      </c>
      <c r="S7" s="103" t="s">
        <v>48</v>
      </c>
      <c r="T7" s="13">
        <f t="shared" si="3"/>
        <v>0</v>
      </c>
      <c r="U7" s="93"/>
      <c r="V7" s="101">
        <v>4</v>
      </c>
      <c r="W7" s="108" t="s">
        <v>59</v>
      </c>
      <c r="X7" s="13">
        <f t="shared" si="4"/>
        <v>0</v>
      </c>
      <c r="Z7" s="127">
        <v>50</v>
      </c>
      <c r="AA7" s="128">
        <f>COUNTIFS($B$4:$B$19,"&gt;=50",$B$4:$B$19,"&lt;=59",$D$4:$D$19,AA$3)</f>
        <v>0</v>
      </c>
      <c r="AB7" s="128">
        <f>COUNTIFS($B$4:$B$19,"&gt;=50",$B$4:$B$19,"&lt;=59",$D$4:$D$19,AB$3)</f>
        <v>0</v>
      </c>
      <c r="AC7" s="128">
        <f t="shared" si="5"/>
        <v>0</v>
      </c>
    </row>
    <row r="8" spans="1:29" ht="30" customHeight="1">
      <c r="A8" s="89">
        <v>5</v>
      </c>
      <c r="B8" s="131"/>
      <c r="C8" s="96" t="s">
        <v>41</v>
      </c>
      <c r="D8" s="133"/>
      <c r="E8" s="98" t="s">
        <v>44</v>
      </c>
      <c r="F8" s="134"/>
      <c r="G8" s="95" t="str">
        <f t="shared" si="6"/>
        <v/>
      </c>
      <c r="H8" s="135"/>
      <c r="I8" s="95" t="str">
        <f t="shared" si="0"/>
        <v/>
      </c>
      <c r="J8" s="136"/>
      <c r="K8" s="95" t="str">
        <f t="shared" si="1"/>
        <v/>
      </c>
      <c r="L8" s="90"/>
      <c r="N8" s="101">
        <v>5</v>
      </c>
      <c r="O8" s="103" t="s">
        <v>48</v>
      </c>
      <c r="P8" s="13">
        <f t="shared" si="2"/>
        <v>0</v>
      </c>
      <c r="Q8" s="93"/>
      <c r="R8" s="106">
        <v>6</v>
      </c>
      <c r="S8" s="103" t="s">
        <v>49</v>
      </c>
      <c r="T8" s="13">
        <f t="shared" si="3"/>
        <v>0</v>
      </c>
      <c r="U8" s="93"/>
      <c r="V8" s="101">
        <v>5</v>
      </c>
      <c r="W8" s="103" t="s">
        <v>48</v>
      </c>
      <c r="X8" s="13">
        <f t="shared" si="4"/>
        <v>0</v>
      </c>
      <c r="Z8" s="127">
        <v>60</v>
      </c>
      <c r="AA8" s="128">
        <f>COUNTIFS($B$4:$B$19,"&gt;=60",$B$4:$B$19,"&lt;=69",$D$4:$D$19,AA$3)</f>
        <v>0</v>
      </c>
      <c r="AB8" s="128">
        <f>COUNTIFS($B$4:$B$19,"&gt;=60",$B$4:$B$19,"&lt;=69",$D$4:$D$19,AB$3)</f>
        <v>0</v>
      </c>
      <c r="AC8" s="128">
        <f t="shared" si="5"/>
        <v>0</v>
      </c>
    </row>
    <row r="9" spans="1:29" ht="30" customHeight="1">
      <c r="A9" s="89">
        <v>6</v>
      </c>
      <c r="B9" s="131"/>
      <c r="C9" s="96" t="s">
        <v>41</v>
      </c>
      <c r="D9" s="133"/>
      <c r="E9" s="98" t="s">
        <v>44</v>
      </c>
      <c r="F9" s="134"/>
      <c r="G9" s="95" t="str">
        <f t="shared" si="6"/>
        <v/>
      </c>
      <c r="H9" s="135"/>
      <c r="I9" s="95" t="str">
        <f t="shared" si="0"/>
        <v/>
      </c>
      <c r="J9" s="136"/>
      <c r="K9" s="95" t="str">
        <f t="shared" si="1"/>
        <v/>
      </c>
      <c r="L9" s="90"/>
      <c r="N9" s="101">
        <v>6</v>
      </c>
      <c r="O9" s="104" t="s">
        <v>49</v>
      </c>
      <c r="P9" s="13">
        <f t="shared" si="2"/>
        <v>0</v>
      </c>
      <c r="Q9" s="93"/>
      <c r="R9" s="101" t="s">
        <v>62</v>
      </c>
      <c r="S9" s="105"/>
      <c r="T9" s="105">
        <f>SUM(T4:T8)</f>
        <v>0</v>
      </c>
      <c r="U9" s="93"/>
      <c r="V9" s="101">
        <v>6</v>
      </c>
      <c r="W9" s="103" t="s">
        <v>49</v>
      </c>
      <c r="X9" s="13">
        <f t="shared" si="4"/>
        <v>0</v>
      </c>
      <c r="Z9" s="127">
        <v>70</v>
      </c>
      <c r="AA9" s="128">
        <f>COUNTIFS($B$4:$B$19,"&gt;=70",$B$4:$B$19,"&lt;=79",$D$4:$D$19,AA$3)</f>
        <v>0</v>
      </c>
      <c r="AB9" s="128">
        <f>COUNTIFS($B$4:$B$19,"&gt;=70",$B$4:$B$19,"&lt;=79",$D$4:$D$19,AB$3)</f>
        <v>0</v>
      </c>
      <c r="AC9" s="128">
        <f t="shared" si="5"/>
        <v>0</v>
      </c>
    </row>
    <row r="10" spans="1:29" ht="30" customHeight="1">
      <c r="A10" s="89">
        <v>7</v>
      </c>
      <c r="B10" s="131"/>
      <c r="C10" s="96" t="s">
        <v>41</v>
      </c>
      <c r="D10" s="133"/>
      <c r="E10" s="98" t="s">
        <v>44</v>
      </c>
      <c r="F10" s="134"/>
      <c r="G10" s="95" t="str">
        <f t="shared" si="6"/>
        <v/>
      </c>
      <c r="H10" s="135"/>
      <c r="I10" s="95" t="str">
        <f t="shared" si="0"/>
        <v/>
      </c>
      <c r="J10" s="136"/>
      <c r="K10" s="95" t="str">
        <f t="shared" si="1"/>
        <v/>
      </c>
      <c r="L10" s="90"/>
      <c r="N10" s="101" t="s">
        <v>62</v>
      </c>
      <c r="O10" s="95"/>
      <c r="P10" s="105">
        <f>SUM(P4:P9)</f>
        <v>0</v>
      </c>
      <c r="V10" s="101" t="s">
        <v>62</v>
      </c>
      <c r="W10" s="95"/>
      <c r="X10" s="105">
        <f>SUM(X4:X9)</f>
        <v>0</v>
      </c>
      <c r="Z10" s="127">
        <v>80</v>
      </c>
      <c r="AA10" s="128">
        <f>COUNTIFS($B$4:$B$19,"&gt;=80",$B$4:$B$19,"&lt;=89",$D$4:$D$19,AA$3)</f>
        <v>0</v>
      </c>
      <c r="AB10" s="128">
        <f>COUNTIFS($B$4:$B$19,"&gt;=80",$B$4:$B$19,"&lt;=89",$D$4:$D$19,AB$3)</f>
        <v>0</v>
      </c>
      <c r="AC10" s="128">
        <f t="shared" si="5"/>
        <v>0</v>
      </c>
    </row>
    <row r="11" spans="1:29" ht="30" customHeight="1">
      <c r="A11" s="89">
        <v>8</v>
      </c>
      <c r="B11" s="131"/>
      <c r="C11" s="96" t="s">
        <v>41</v>
      </c>
      <c r="D11" s="133"/>
      <c r="E11" s="98" t="s">
        <v>44</v>
      </c>
      <c r="F11" s="134"/>
      <c r="G11" s="95" t="str">
        <f t="shared" si="6"/>
        <v/>
      </c>
      <c r="H11" s="135"/>
      <c r="I11" s="95" t="str">
        <f t="shared" si="0"/>
        <v/>
      </c>
      <c r="J11" s="136"/>
      <c r="K11" s="95" t="str">
        <f t="shared" si="1"/>
        <v/>
      </c>
      <c r="L11" s="90"/>
      <c r="Z11" s="127" t="s">
        <v>62</v>
      </c>
      <c r="AA11" s="128">
        <f>SUM(AA4:AA10)</f>
        <v>0</v>
      </c>
      <c r="AB11" s="128">
        <f t="shared" ref="AB11:AC11" si="7">SUM(AB4:AB10)</f>
        <v>0</v>
      </c>
      <c r="AC11" s="128">
        <f t="shared" si="7"/>
        <v>0</v>
      </c>
    </row>
    <row r="12" spans="1:29" ht="30" customHeight="1">
      <c r="A12" s="89">
        <v>9</v>
      </c>
      <c r="B12" s="131"/>
      <c r="C12" s="96" t="s">
        <v>41</v>
      </c>
      <c r="D12" s="133"/>
      <c r="E12" s="98" t="s">
        <v>44</v>
      </c>
      <c r="F12" s="134"/>
      <c r="G12" s="95" t="str">
        <f t="shared" si="6"/>
        <v/>
      </c>
      <c r="H12" s="135"/>
      <c r="I12" s="95" t="str">
        <f t="shared" si="0"/>
        <v/>
      </c>
      <c r="J12" s="136"/>
      <c r="K12" s="95" t="str">
        <f t="shared" si="1"/>
        <v/>
      </c>
      <c r="L12" s="90"/>
    </row>
    <row r="13" spans="1:29" ht="30" customHeight="1">
      <c r="A13" s="89">
        <v>10</v>
      </c>
      <c r="B13" s="131"/>
      <c r="C13" s="96" t="s">
        <v>41</v>
      </c>
      <c r="D13" s="133"/>
      <c r="E13" s="98" t="s">
        <v>44</v>
      </c>
      <c r="F13" s="134"/>
      <c r="G13" s="95" t="str">
        <f t="shared" si="6"/>
        <v/>
      </c>
      <c r="H13" s="135"/>
      <c r="I13" s="95" t="str">
        <f t="shared" si="0"/>
        <v/>
      </c>
      <c r="J13" s="136"/>
      <c r="K13" s="95" t="str">
        <f t="shared" si="1"/>
        <v/>
      </c>
      <c r="L13" s="90"/>
    </row>
    <row r="14" spans="1:29" ht="30" customHeight="1">
      <c r="A14" s="89">
        <v>11</v>
      </c>
      <c r="B14" s="131"/>
      <c r="C14" s="96" t="s">
        <v>41</v>
      </c>
      <c r="D14" s="133"/>
      <c r="E14" s="98" t="s">
        <v>44</v>
      </c>
      <c r="F14" s="134"/>
      <c r="G14" s="95" t="str">
        <f t="shared" si="6"/>
        <v/>
      </c>
      <c r="H14" s="135"/>
      <c r="I14" s="95" t="str">
        <f t="shared" si="0"/>
        <v/>
      </c>
      <c r="J14" s="136"/>
      <c r="K14" s="95" t="str">
        <f t="shared" si="1"/>
        <v/>
      </c>
      <c r="L14" s="90"/>
    </row>
    <row r="15" spans="1:29" ht="30" customHeight="1">
      <c r="A15" s="89">
        <v>12</v>
      </c>
      <c r="B15" s="131"/>
      <c r="C15" s="96" t="s">
        <v>41</v>
      </c>
      <c r="D15" s="133"/>
      <c r="E15" s="98" t="s">
        <v>44</v>
      </c>
      <c r="F15" s="134"/>
      <c r="G15" s="95" t="str">
        <f t="shared" si="6"/>
        <v/>
      </c>
      <c r="H15" s="135"/>
      <c r="I15" s="95" t="str">
        <f t="shared" si="0"/>
        <v/>
      </c>
      <c r="J15" s="136"/>
      <c r="K15" s="95" t="str">
        <f t="shared" si="1"/>
        <v/>
      </c>
      <c r="L15" s="90"/>
    </row>
    <row r="16" spans="1:29" ht="30" customHeight="1">
      <c r="A16" s="89">
        <v>13</v>
      </c>
      <c r="B16" s="131"/>
      <c r="C16" s="96" t="s">
        <v>41</v>
      </c>
      <c r="D16" s="133"/>
      <c r="E16" s="98" t="s">
        <v>44</v>
      </c>
      <c r="F16" s="134"/>
      <c r="G16" s="95" t="str">
        <f t="shared" si="6"/>
        <v/>
      </c>
      <c r="H16" s="135"/>
      <c r="I16" s="95" t="str">
        <f t="shared" si="0"/>
        <v/>
      </c>
      <c r="J16" s="136"/>
      <c r="K16" s="95" t="str">
        <f t="shared" si="1"/>
        <v/>
      </c>
      <c r="L16" s="90"/>
    </row>
    <row r="17" spans="1:12">
      <c r="A17" s="89">
        <v>14</v>
      </c>
      <c r="B17" s="131"/>
      <c r="C17" s="96" t="s">
        <v>41</v>
      </c>
      <c r="D17" s="133"/>
      <c r="E17" s="98" t="s">
        <v>44</v>
      </c>
      <c r="F17" s="134"/>
      <c r="G17" s="95" t="str">
        <f t="shared" si="6"/>
        <v/>
      </c>
      <c r="H17" s="135"/>
      <c r="I17" s="95" t="str">
        <f t="shared" si="0"/>
        <v/>
      </c>
      <c r="J17" s="135"/>
      <c r="K17" s="95" t="str">
        <f t="shared" si="1"/>
        <v/>
      </c>
      <c r="L17" s="87"/>
    </row>
    <row r="18" spans="1:12">
      <c r="A18" s="89">
        <v>15</v>
      </c>
      <c r="B18" s="132"/>
      <c r="C18" s="97" t="s">
        <v>41</v>
      </c>
      <c r="D18" s="132"/>
      <c r="E18" s="99" t="s">
        <v>44</v>
      </c>
      <c r="F18" s="132"/>
      <c r="G18" s="95" t="str">
        <f t="shared" si="6"/>
        <v/>
      </c>
      <c r="H18" s="135"/>
      <c r="I18" s="95" t="str">
        <f t="shared" si="0"/>
        <v/>
      </c>
      <c r="J18" s="135"/>
      <c r="K18" s="95" t="str">
        <f t="shared" si="1"/>
        <v/>
      </c>
      <c r="L18" s="87"/>
    </row>
    <row r="19" spans="1:12">
      <c r="A19" s="89">
        <v>16</v>
      </c>
      <c r="B19" s="131"/>
      <c r="C19" s="96" t="s">
        <v>41</v>
      </c>
      <c r="D19" s="133"/>
      <c r="E19" s="98" t="s">
        <v>44</v>
      </c>
      <c r="F19" s="134"/>
      <c r="G19" s="95" t="str">
        <f t="shared" si="6"/>
        <v/>
      </c>
      <c r="H19" s="135"/>
      <c r="I19" s="95" t="str">
        <f t="shared" si="0"/>
        <v/>
      </c>
      <c r="J19" s="135"/>
      <c r="K19" s="95" t="str">
        <f t="shared" si="1"/>
        <v/>
      </c>
      <c r="L19" s="87"/>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mc:AlternateContent xmlns:mc="http://schemas.openxmlformats.org/markup-compatibility/2006">
          <mc:Choice Requires="x14">
            <control shapeId="9218" r:id="rId5" name="Button 2">
              <controlPr defaultSize="0" print="0" autoFill="0" autoPict="0" macro="[0]!クリア">
                <anchor moveWithCells="1" sizeWithCells="1">
                  <from>
                    <xdr:col>18</xdr:col>
                    <xdr:colOff>480060</xdr:colOff>
                    <xdr:row>0</xdr:row>
                    <xdr:rowOff>45720</xdr:rowOff>
                  </from>
                  <to>
                    <xdr:col>18</xdr:col>
                    <xdr:colOff>1470660</xdr:colOff>
                    <xdr:row>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4日目</vt:lpstr>
      <vt:lpstr>まとめ</vt:lpstr>
      <vt:lpstr>入力の仕方</vt:lpstr>
      <vt:lpstr>原簿</vt:lpstr>
      <vt:lpstr>'1日目'!Print_Area</vt:lpstr>
      <vt:lpstr>'2日目'!Print_Area</vt:lpstr>
      <vt:lpstr>'3日目'!Print_Area</vt:lpstr>
      <vt:lpstr>'4日目'!Print_Area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2015-07-12T13:06:32Z</cp:lastPrinted>
  <dcterms:created xsi:type="dcterms:W3CDTF">2015-02-06T03:55:03Z</dcterms:created>
  <dcterms:modified xsi:type="dcterms:W3CDTF">2015-12-19T02:22:58Z</dcterms:modified>
</cp:coreProperties>
</file>