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2" windowWidth="16608" windowHeight="9432" activeTab="4"/>
  </bookViews>
  <sheets>
    <sheet name="1日目" sheetId="4" r:id="rId1"/>
    <sheet name="2日目" sheetId="6" r:id="rId2"/>
    <sheet name="3日目" sheetId="7" r:id="rId3"/>
    <sheet name="４日目" sheetId="13" r:id="rId4"/>
    <sheet name="まとめ" sheetId="10" r:id="rId5"/>
    <sheet name="入力の仕方" sheetId="11" r:id="rId6"/>
    <sheet name="原簿" sheetId="12" r:id="rId7"/>
  </sheets>
  <externalReferences>
    <externalReference r:id="rId8"/>
  </externalReferences>
  <definedNames>
    <definedName name="_xlnm.Print_Area" localSheetId="0">'1日目'!$A$1:$M$54</definedName>
    <definedName name="_xlnm.Print_Area" localSheetId="1">'2日目'!$E$1:$L$20</definedName>
    <definedName name="_xlnm.Print_Area" localSheetId="2">'3日目'!$E$1:$L$17</definedName>
    <definedName name="_xlnm.Print_Area" localSheetId="3">'４日目'!$A$1:$L$20</definedName>
    <definedName name="_xlnm.Print_Area" localSheetId="4">まとめ!$A$1:$N$82</definedName>
    <definedName name="_xlnm.Print_Area" localSheetId="6">原簿!$E$1:$L$20</definedName>
    <definedName name="_xlnm.Print_Area" localSheetId="5">入力の仕方!$A$1:$M$25</definedName>
  </definedNames>
  <calcPr calcId="145621"/>
</workbook>
</file>

<file path=xl/calcChain.xml><?xml version="1.0" encoding="utf-8"?>
<calcChain xmlns="http://schemas.openxmlformats.org/spreadsheetml/2006/main">
  <c r="X9" i="13" l="1"/>
  <c r="X8" i="13"/>
  <c r="X7" i="13"/>
  <c r="X6" i="13"/>
  <c r="X5" i="13"/>
  <c r="X4" i="13"/>
  <c r="T8" i="13"/>
  <c r="T7" i="13"/>
  <c r="T6" i="13"/>
  <c r="T5" i="13"/>
  <c r="T4" i="13"/>
  <c r="P9" i="13"/>
  <c r="P8" i="13"/>
  <c r="P7" i="13"/>
  <c r="P6" i="13"/>
  <c r="P5" i="13"/>
  <c r="P4" i="13"/>
  <c r="AB10" i="13"/>
  <c r="AA10" i="13"/>
  <c r="AC10" i="13" s="1"/>
  <c r="AB9" i="13"/>
  <c r="AA9" i="13"/>
  <c r="AC9" i="13" s="1"/>
  <c r="AB8" i="13"/>
  <c r="AA8" i="13"/>
  <c r="AC8" i="13" s="1"/>
  <c r="AC7" i="13"/>
  <c r="AB7" i="13"/>
  <c r="AA7" i="13"/>
  <c r="AB6" i="13"/>
  <c r="AA6" i="13"/>
  <c r="AC6" i="13" s="1"/>
  <c r="AB5" i="13"/>
  <c r="AA5" i="13"/>
  <c r="AC5" i="13" s="1"/>
  <c r="AB4" i="13"/>
  <c r="AB11" i="13" s="1"/>
  <c r="AA4" i="13"/>
  <c r="AC4" i="13" s="1"/>
  <c r="AC11" i="13" s="1"/>
  <c r="AA11" i="13" l="1"/>
  <c r="F24" i="10"/>
  <c r="F20" i="10"/>
  <c r="F21" i="10"/>
  <c r="F22" i="10"/>
  <c r="F23" i="10"/>
  <c r="F19" i="10"/>
  <c r="F14" i="10"/>
  <c r="F15" i="10"/>
  <c r="F16" i="10"/>
  <c r="F17" i="10"/>
  <c r="F13" i="10"/>
  <c r="F7" i="10"/>
  <c r="F8" i="10"/>
  <c r="F9" i="10"/>
  <c r="F10" i="10"/>
  <c r="F11" i="10"/>
  <c r="F6" i="10"/>
  <c r="K19" i="13"/>
  <c r="I19" i="13"/>
  <c r="G19" i="13"/>
  <c r="K18" i="13"/>
  <c r="I18" i="13"/>
  <c r="G18" i="13"/>
  <c r="K17" i="13"/>
  <c r="I17" i="13"/>
  <c r="G17" i="13"/>
  <c r="K16" i="13"/>
  <c r="I16" i="13"/>
  <c r="G16" i="13"/>
  <c r="K15" i="13"/>
  <c r="I15" i="13"/>
  <c r="G15" i="13"/>
  <c r="K14" i="13"/>
  <c r="I14" i="13"/>
  <c r="G14" i="13"/>
  <c r="K13" i="13"/>
  <c r="I13" i="13"/>
  <c r="G13" i="13"/>
  <c r="K12" i="13"/>
  <c r="I12" i="13"/>
  <c r="G12" i="13"/>
  <c r="K11" i="13"/>
  <c r="I11" i="13"/>
  <c r="G11" i="13"/>
  <c r="X10" i="13"/>
  <c r="P10" i="13"/>
  <c r="K10" i="13"/>
  <c r="I10" i="13"/>
  <c r="G10" i="13"/>
  <c r="T9" i="13"/>
  <c r="K9" i="13"/>
  <c r="I9" i="13"/>
  <c r="G9" i="13"/>
  <c r="K8" i="13"/>
  <c r="I8" i="13"/>
  <c r="G8" i="13"/>
  <c r="K7" i="13"/>
  <c r="I7" i="13"/>
  <c r="G7" i="13"/>
  <c r="K6" i="13"/>
  <c r="I6" i="13"/>
  <c r="G6" i="13"/>
  <c r="K5" i="13"/>
  <c r="I5" i="13"/>
  <c r="G5" i="13"/>
  <c r="K4" i="13"/>
  <c r="I4" i="13"/>
  <c r="G4" i="13"/>
  <c r="I4" i="12" l="1"/>
  <c r="AB10" i="4" l="1"/>
  <c r="AA10" i="4"/>
  <c r="AB9" i="4"/>
  <c r="AA9" i="4"/>
  <c r="AB8" i="4"/>
  <c r="AA8" i="4"/>
  <c r="AB7" i="4"/>
  <c r="AA7" i="4"/>
  <c r="AB6" i="4"/>
  <c r="AA6" i="4"/>
  <c r="AB5" i="4"/>
  <c r="AA5" i="4"/>
  <c r="AB4" i="4"/>
  <c r="AA4" i="4"/>
  <c r="AB10" i="6"/>
  <c r="AA10" i="6"/>
  <c r="AB9" i="6"/>
  <c r="AA9" i="6"/>
  <c r="AB8" i="6"/>
  <c r="AA8" i="6"/>
  <c r="AB7" i="6"/>
  <c r="AA7" i="6"/>
  <c r="AB6" i="6"/>
  <c r="AA6" i="6"/>
  <c r="AB5" i="6"/>
  <c r="AA5" i="6"/>
  <c r="AB4" i="6"/>
  <c r="AA4" i="6"/>
  <c r="AB10" i="7"/>
  <c r="AA10" i="7"/>
  <c r="AB9" i="7"/>
  <c r="AA9" i="7"/>
  <c r="AB8" i="7"/>
  <c r="AA8" i="7"/>
  <c r="AB7" i="7"/>
  <c r="AA7" i="7"/>
  <c r="AB6" i="7"/>
  <c r="AA6" i="7"/>
  <c r="AB5" i="7"/>
  <c r="AA5" i="7"/>
  <c r="AB4" i="7"/>
  <c r="AA4" i="7"/>
  <c r="AB10" i="12"/>
  <c r="AA10" i="12"/>
  <c r="AB9" i="12"/>
  <c r="AA9" i="12"/>
  <c r="AB8" i="12"/>
  <c r="AA8" i="12"/>
  <c r="AB7" i="12"/>
  <c r="AA7" i="12"/>
  <c r="AB6" i="12"/>
  <c r="AA6" i="12"/>
  <c r="AB5" i="12"/>
  <c r="AA5" i="12"/>
  <c r="AB4" i="12"/>
  <c r="AA4" i="12"/>
  <c r="X9" i="12" l="1"/>
  <c r="X8" i="12"/>
  <c r="X7" i="12"/>
  <c r="X6" i="12"/>
  <c r="X5" i="12"/>
  <c r="X4" i="12"/>
  <c r="X9" i="7"/>
  <c r="X8" i="7"/>
  <c r="X7" i="7"/>
  <c r="X6" i="7"/>
  <c r="X5" i="7"/>
  <c r="X4" i="7"/>
  <c r="X9" i="6"/>
  <c r="X8" i="6"/>
  <c r="X7" i="6"/>
  <c r="X6" i="6"/>
  <c r="X5" i="6"/>
  <c r="X4" i="6"/>
  <c r="X9" i="4"/>
  <c r="X8" i="4"/>
  <c r="X7" i="4"/>
  <c r="X6" i="4"/>
  <c r="X5" i="4"/>
  <c r="X4" i="4"/>
  <c r="T8" i="4"/>
  <c r="T7" i="4"/>
  <c r="T6" i="4"/>
  <c r="T5" i="4"/>
  <c r="T4" i="4"/>
  <c r="T8" i="6"/>
  <c r="T7" i="6"/>
  <c r="T6" i="6"/>
  <c r="T5" i="6"/>
  <c r="T4" i="6"/>
  <c r="T8" i="7"/>
  <c r="T7" i="7"/>
  <c r="T6" i="7"/>
  <c r="T5" i="7"/>
  <c r="T4" i="7"/>
  <c r="T8" i="12"/>
  <c r="T7" i="12"/>
  <c r="T6" i="12"/>
  <c r="T5" i="12"/>
  <c r="T4" i="12"/>
  <c r="P9" i="12"/>
  <c r="P8" i="12"/>
  <c r="P7" i="12"/>
  <c r="P6" i="12"/>
  <c r="P5" i="12"/>
  <c r="P4" i="12"/>
  <c r="P9" i="7"/>
  <c r="P8" i="7"/>
  <c r="P7" i="7"/>
  <c r="P6" i="7"/>
  <c r="P5" i="7"/>
  <c r="P4" i="7"/>
  <c r="P9" i="6"/>
  <c r="P8" i="6"/>
  <c r="P7" i="6"/>
  <c r="P6" i="6"/>
  <c r="P5" i="6"/>
  <c r="P4" i="6"/>
  <c r="P9" i="4"/>
  <c r="P8" i="4"/>
  <c r="P7" i="4"/>
  <c r="P6" i="4"/>
  <c r="P5" i="4"/>
  <c r="P4" i="4"/>
  <c r="AC10" i="12" l="1"/>
  <c r="AC9" i="12"/>
  <c r="AC8" i="12"/>
  <c r="AC7" i="12"/>
  <c r="AC6" i="12"/>
  <c r="AC5" i="12"/>
  <c r="AB11" i="12"/>
  <c r="AC4" i="12"/>
  <c r="AC11" i="12" l="1"/>
  <c r="AA11" i="12"/>
  <c r="AC10" i="7"/>
  <c r="AC9" i="7"/>
  <c r="AC8" i="7"/>
  <c r="AC7" i="7"/>
  <c r="AC6" i="7"/>
  <c r="AB11" i="7"/>
  <c r="AC5" i="7"/>
  <c r="AC4" i="7"/>
  <c r="AC11" i="7" s="1"/>
  <c r="AA11" i="7"/>
  <c r="AC10" i="6"/>
  <c r="AC9" i="6"/>
  <c r="AC8" i="6"/>
  <c r="AC7" i="6"/>
  <c r="AC6" i="6"/>
  <c r="AB11" i="6"/>
  <c r="AC5" i="6"/>
  <c r="AC4" i="6"/>
  <c r="AA11" i="6"/>
  <c r="L11" i="10"/>
  <c r="AC5" i="4"/>
  <c r="AC6" i="4"/>
  <c r="AC7" i="4"/>
  <c r="AC8" i="4"/>
  <c r="AC9" i="4"/>
  <c r="AC10" i="4"/>
  <c r="AC4" i="4"/>
  <c r="AB11" i="4"/>
  <c r="AA11" i="4"/>
  <c r="K11" i="10"/>
  <c r="K14" i="10"/>
  <c r="K15" i="10"/>
  <c r="K9" i="10"/>
  <c r="K16" i="10" s="1"/>
  <c r="J11" i="10"/>
  <c r="J14" i="10"/>
  <c r="L14" i="10" s="1"/>
  <c r="K10" i="10"/>
  <c r="K12" i="10"/>
  <c r="K13" i="10"/>
  <c r="J10" i="10"/>
  <c r="L10" i="10" s="1"/>
  <c r="J12" i="10"/>
  <c r="L12" i="10" s="1"/>
  <c r="J13" i="10"/>
  <c r="L13" i="10" s="1"/>
  <c r="AC11" i="6" l="1"/>
  <c r="AC11" i="4"/>
  <c r="J15" i="10"/>
  <c r="L15" i="10" s="1"/>
  <c r="J9" i="10"/>
  <c r="K10" i="7"/>
  <c r="L9" i="10" l="1"/>
  <c r="L16" i="10" s="1"/>
  <c r="J16" i="10"/>
  <c r="K19" i="7"/>
  <c r="I19" i="7"/>
  <c r="G19" i="7"/>
  <c r="K18" i="7"/>
  <c r="I18" i="7"/>
  <c r="G18" i="7"/>
  <c r="K17" i="7"/>
  <c r="I17" i="7"/>
  <c r="G17" i="7"/>
  <c r="K16" i="7"/>
  <c r="I16" i="7"/>
  <c r="G16" i="7"/>
  <c r="K15" i="7"/>
  <c r="I15" i="7"/>
  <c r="G15" i="7"/>
  <c r="K14" i="7"/>
  <c r="I14" i="7"/>
  <c r="G14" i="7"/>
  <c r="K13" i="7"/>
  <c r="I13" i="7"/>
  <c r="G13" i="7"/>
  <c r="K12" i="7"/>
  <c r="I12" i="7"/>
  <c r="G12" i="7"/>
  <c r="K11" i="7"/>
  <c r="I11" i="7"/>
  <c r="G11" i="7"/>
  <c r="I10" i="7"/>
  <c r="G10" i="7"/>
  <c r="K9" i="7"/>
  <c r="I9" i="7"/>
  <c r="G9" i="7"/>
  <c r="K8" i="7"/>
  <c r="I8" i="7"/>
  <c r="G8" i="7"/>
  <c r="K7" i="7"/>
  <c r="I7" i="7"/>
  <c r="G7" i="7"/>
  <c r="K6" i="7"/>
  <c r="I6" i="7"/>
  <c r="G6" i="7"/>
  <c r="K5" i="7"/>
  <c r="I5" i="7"/>
  <c r="G5" i="7"/>
  <c r="K4" i="7"/>
  <c r="I4" i="7"/>
  <c r="G4" i="7"/>
  <c r="K19" i="6"/>
  <c r="I19" i="6"/>
  <c r="G19" i="6"/>
  <c r="K18" i="6"/>
  <c r="I18" i="6"/>
  <c r="G18" i="6"/>
  <c r="K17" i="6"/>
  <c r="I17" i="6"/>
  <c r="G17" i="6"/>
  <c r="K19" i="4"/>
  <c r="I19" i="4"/>
  <c r="G19" i="4"/>
  <c r="K18" i="4"/>
  <c r="I18" i="4"/>
  <c r="G18" i="4"/>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E20" i="10"/>
  <c r="E21" i="10"/>
  <c r="E22" i="10"/>
  <c r="E23" i="10"/>
  <c r="E24" i="10"/>
  <c r="D20" i="10"/>
  <c r="D21" i="10"/>
  <c r="D22" i="10"/>
  <c r="D23" i="10"/>
  <c r="D24" i="10"/>
  <c r="C24" i="10"/>
  <c r="C20" i="10"/>
  <c r="C21" i="10"/>
  <c r="C22" i="10"/>
  <c r="C23" i="10"/>
  <c r="C19" i="10"/>
  <c r="E19" i="10"/>
  <c r="D19" i="10"/>
  <c r="E14" i="10"/>
  <c r="E15" i="10"/>
  <c r="E16" i="10"/>
  <c r="E17" i="10"/>
  <c r="D14" i="10"/>
  <c r="D15" i="10"/>
  <c r="D16" i="10"/>
  <c r="D17" i="10"/>
  <c r="C14" i="10"/>
  <c r="C15" i="10"/>
  <c r="C16" i="10"/>
  <c r="C17" i="10"/>
  <c r="C13" i="10"/>
  <c r="E13" i="10"/>
  <c r="D13" i="10"/>
  <c r="E7" i="10"/>
  <c r="E8" i="10"/>
  <c r="E9" i="10"/>
  <c r="E10" i="10"/>
  <c r="E11" i="10"/>
  <c r="D7" i="10"/>
  <c r="D8" i="10"/>
  <c r="D9" i="10"/>
  <c r="D10" i="10"/>
  <c r="D11" i="10"/>
  <c r="C7" i="10"/>
  <c r="C8" i="10"/>
  <c r="C9" i="10"/>
  <c r="C10" i="10"/>
  <c r="C11" i="10"/>
  <c r="C6" i="10"/>
  <c r="F12" i="10"/>
  <c r="E6" i="10"/>
  <c r="D6" i="10"/>
  <c r="F18" i="10" l="1"/>
  <c r="D25" i="10"/>
  <c r="D18" i="10"/>
  <c r="D12" i="10"/>
  <c r="C18" i="10"/>
  <c r="E12" i="10"/>
  <c r="E18" i="10"/>
  <c r="E25" i="10"/>
  <c r="F25" i="10"/>
  <c r="C25" i="10"/>
  <c r="C12" i="10"/>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2" i="4"/>
  <c r="K13" i="4"/>
  <c r="K14" i="4"/>
  <c r="K15" i="4"/>
  <c r="K16" i="4"/>
  <c r="K17" i="4"/>
  <c r="K4" i="4"/>
  <c r="I5" i="4"/>
  <c r="I6" i="4"/>
  <c r="I7" i="4"/>
  <c r="I8" i="4"/>
  <c r="I9" i="4"/>
  <c r="I10" i="4"/>
  <c r="I11" i="4"/>
  <c r="I12" i="4"/>
  <c r="I13" i="4"/>
  <c r="I14" i="4"/>
  <c r="I15" i="4"/>
  <c r="I16" i="4"/>
  <c r="I17" i="4"/>
  <c r="I4" i="4"/>
  <c r="G5" i="4"/>
  <c r="G6" i="4"/>
  <c r="G7" i="4"/>
  <c r="G8" i="4"/>
  <c r="G9" i="4"/>
  <c r="G10" i="4"/>
  <c r="G11" i="4"/>
  <c r="G12" i="4"/>
  <c r="G13" i="4"/>
  <c r="G14" i="4"/>
  <c r="G15" i="4"/>
  <c r="G16" i="4"/>
  <c r="G17" i="4"/>
  <c r="X10" i="4"/>
  <c r="P10" i="4"/>
  <c r="T9" i="4"/>
  <c r="G4" i="4"/>
  <c r="X10" i="7"/>
  <c r="T9" i="7"/>
  <c r="P10" i="7"/>
</calcChain>
</file>

<file path=xl/sharedStrings.xml><?xml version="1.0" encoding="utf-8"?>
<sst xmlns="http://schemas.openxmlformats.org/spreadsheetml/2006/main" count="549" uniqueCount="164">
  <si>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</si>
  <si>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</si>
  <si>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</si>
  <si>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</si>
  <si>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</si>
  <si>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</si>
  <si>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</si>
  <si>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</si>
  <si>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</si>
  <si>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</si>
  <si>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</si>
  <si>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</si>
  <si>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</si>
  <si>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</si>
  <si>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</si>
  <si>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</si>
  <si>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</si>
  <si>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</si>
  <si>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</si>
  <si>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</si>
  <si>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</si>
  <si>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</si>
  <si>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</si>
  <si>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</si>
  <si>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</si>
  <si>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</si>
  <si>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</si>
  <si>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</si>
  <si>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</si>
  <si>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男</t>
    <rPh sb="0" eb="1">
      <t>オトコ</t>
    </rPh>
    <phoneticPr fontId="1"/>
  </si>
  <si>
    <t>女</t>
    <rPh sb="0" eb="1">
      <t>オンナ</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</si>
  <si>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</si>
  <si>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</si>
  <si>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</si>
  <si>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</si>
  <si>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</si>
  <si>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</si>
  <si>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</si>
  <si>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</si>
  <si>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</si>
  <si>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</si>
  <si>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</si>
  <si>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</si>
  <si>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</si>
  <si>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</si>
  <si>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</si>
  <si>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</si>
  <si>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</si>
  <si>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</si>
  <si>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</si>
  <si>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</si>
  <si>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</si>
  <si>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</si>
  <si>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</si>
  <si>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入力の仕方</t>
    <rPh sb="0" eb="2">
      <t>ニュウリョク</t>
    </rPh>
    <rPh sb="3" eb="5">
      <t>シカタ</t>
    </rPh>
    <phoneticPr fontId="8"/>
  </si>
  <si>
    <t>以上</t>
    <rPh sb="0" eb="2">
      <t>イジョウ</t>
    </rPh>
    <phoneticPr fontId="8"/>
  </si>
  <si>
    <t>２）</t>
    <phoneticPr fontId="8"/>
  </si>
  <si>
    <t>Sheet名の数字は、半角です。</t>
    <rPh sb="5" eb="6">
      <t>メイ</t>
    </rPh>
    <rPh sb="7" eb="9">
      <t>スウジ</t>
    </rPh>
    <rPh sb="11" eb="13">
      <t>ハンカク</t>
    </rPh>
    <phoneticPr fontId="1"/>
  </si>
  <si>
    <t>■</t>
    <phoneticPr fontId="1"/>
  </si>
  <si>
    <t>２）</t>
    <phoneticPr fontId="1"/>
  </si>
  <si>
    <t>女</t>
    <rPh sb="0" eb="1">
      <t>ジョ</t>
    </rPh>
    <phoneticPr fontId="1"/>
  </si>
  <si>
    <t>受講の動機ややりたいこと</t>
    <rPh sb="0" eb="2">
      <t>ジュコウ</t>
    </rPh>
    <rPh sb="3" eb="5">
      <t>ドウキ</t>
    </rPh>
    <phoneticPr fontId="1"/>
  </si>
  <si>
    <t>エクセルの事を少し知ることができて良かった。</t>
    <rPh sb="5" eb="6">
      <t>コト</t>
    </rPh>
    <rPh sb="7" eb="8">
      <t>スコ</t>
    </rPh>
    <rPh sb="9" eb="10">
      <t>シ</t>
    </rPh>
    <rPh sb="17" eb="18">
      <t>ヨ</t>
    </rPh>
    <phoneticPr fontId="1"/>
  </si>
  <si>
    <t>便利なソフトだと改めて実感しました。今まで使えなかったのがとてももったいない。きちんと復習して家でパソコン初心者の母に教えてられる様になりたいです。</t>
    <rPh sb="0" eb="2">
      <t>ベンリ</t>
    </rPh>
    <rPh sb="8" eb="9">
      <t>アラタ</t>
    </rPh>
    <rPh sb="11" eb="13">
      <t>ジッカン</t>
    </rPh>
    <rPh sb="18" eb="19">
      <t>イマ</t>
    </rPh>
    <rPh sb="21" eb="22">
      <t>ツカ</t>
    </rPh>
    <rPh sb="43" eb="45">
      <t>フクシュウ</t>
    </rPh>
    <rPh sb="47" eb="48">
      <t>イエ</t>
    </rPh>
    <rPh sb="53" eb="56">
      <t>ショシンシャ</t>
    </rPh>
    <rPh sb="57" eb="58">
      <t>ハハ</t>
    </rPh>
    <rPh sb="59" eb="60">
      <t>オシ</t>
    </rPh>
    <rPh sb="65" eb="66">
      <t>ヨウ</t>
    </rPh>
    <phoneticPr fontId="1"/>
  </si>
  <si>
    <t>これからはパソコン（エクセル・ワード）ができることが必須になってくると思います。私もできるようになって子どもと一緒にできたらいいと思います。</t>
    <rPh sb="26" eb="28">
      <t>ヒッス</t>
    </rPh>
    <rPh sb="35" eb="36">
      <t>オモ</t>
    </rPh>
    <rPh sb="40" eb="41">
      <t>ワタシ</t>
    </rPh>
    <rPh sb="51" eb="52">
      <t>コ</t>
    </rPh>
    <rPh sb="55" eb="57">
      <t>イッショ</t>
    </rPh>
    <rPh sb="65" eb="66">
      <t>オモ</t>
    </rPh>
    <phoneticPr fontId="1"/>
  </si>
  <si>
    <t>じっくり教えていただきありがとうございました。知らないことばかりです。サポートの方々もいらして教えていただきとても心強いです。</t>
    <rPh sb="4" eb="5">
      <t>オシ</t>
    </rPh>
    <rPh sb="23" eb="24">
      <t>シ</t>
    </rPh>
    <rPh sb="40" eb="42">
      <t>カタガタ</t>
    </rPh>
    <rPh sb="47" eb="48">
      <t>オシ</t>
    </rPh>
    <rPh sb="57" eb="59">
      <t>ココロヅヨ</t>
    </rPh>
    <phoneticPr fontId="1"/>
  </si>
  <si>
    <t>もっと上手くパソコンを使いこなしたいです。</t>
    <rPh sb="3" eb="5">
      <t>ウマ</t>
    </rPh>
    <rPh sb="11" eb="12">
      <t>ツカ</t>
    </rPh>
    <phoneticPr fontId="1"/>
  </si>
  <si>
    <t>初歩的なことでも目新しいことがあった。</t>
    <rPh sb="0" eb="3">
      <t>ショホテキ</t>
    </rPh>
    <rPh sb="8" eb="10">
      <t>メアタラ</t>
    </rPh>
    <phoneticPr fontId="1"/>
  </si>
  <si>
    <t>仕事に活用したい。</t>
    <rPh sb="0" eb="2">
      <t>シゴト</t>
    </rPh>
    <rPh sb="3" eb="5">
      <t>カツヨウ</t>
    </rPh>
    <phoneticPr fontId="1"/>
  </si>
  <si>
    <t>サポートしていただき大変助かっております。楽しく勉強させていただき感謝しております。</t>
    <rPh sb="10" eb="12">
      <t>タイヘン</t>
    </rPh>
    <rPh sb="12" eb="13">
      <t>タス</t>
    </rPh>
    <rPh sb="21" eb="22">
      <t>タノ</t>
    </rPh>
    <rPh sb="24" eb="26">
      <t>ベンキョウ</t>
    </rPh>
    <rPh sb="33" eb="35">
      <t>カンシャ</t>
    </rPh>
    <phoneticPr fontId="1"/>
  </si>
  <si>
    <t>エクセルに関してはじめてでした。多数の講師の方に教えていただいてありがとうございました。いろいろな事ができそうで楽しみです。</t>
    <rPh sb="5" eb="6">
      <t>カン</t>
    </rPh>
    <rPh sb="16" eb="18">
      <t>タスウ</t>
    </rPh>
    <rPh sb="19" eb="21">
      <t>コウシ</t>
    </rPh>
    <rPh sb="22" eb="23">
      <t>カタ</t>
    </rPh>
    <rPh sb="24" eb="25">
      <t>オシ</t>
    </rPh>
    <rPh sb="49" eb="50">
      <t>コト</t>
    </rPh>
    <rPh sb="56" eb="57">
      <t>タノ</t>
    </rPh>
    <phoneticPr fontId="1"/>
  </si>
  <si>
    <t>アドレス帳を作たい</t>
    <rPh sb="4" eb="5">
      <t>チョウ</t>
    </rPh>
    <rPh sb="6" eb="7">
      <t>ツク</t>
    </rPh>
    <phoneticPr fontId="1"/>
  </si>
  <si>
    <t>ちょっと大切なことが聞き取れない時があった。サポートの方がすぐ教えてくださったので助かった。</t>
    <rPh sb="4" eb="6">
      <t>タイセツ</t>
    </rPh>
    <rPh sb="10" eb="11">
      <t>キ</t>
    </rPh>
    <rPh sb="12" eb="13">
      <t>ト</t>
    </rPh>
    <rPh sb="16" eb="17">
      <t>トキ</t>
    </rPh>
    <rPh sb="27" eb="28">
      <t>カタ</t>
    </rPh>
    <rPh sb="31" eb="32">
      <t>オシ</t>
    </rPh>
    <rPh sb="41" eb="42">
      <t>タス</t>
    </rPh>
    <phoneticPr fontId="1"/>
  </si>
  <si>
    <t>サークルで連絡網がつくれたら</t>
    <rPh sb="5" eb="7">
      <t>レンラク</t>
    </rPh>
    <rPh sb="7" eb="8">
      <t>モウ</t>
    </rPh>
    <phoneticPr fontId="1"/>
  </si>
  <si>
    <t>講師の声が小さかった。こちらが聞こえにくのですか？（年齢で）
もう少し大きくしてほしい。</t>
    <rPh sb="0" eb="2">
      <t>コウシ</t>
    </rPh>
    <rPh sb="3" eb="4">
      <t>コエ</t>
    </rPh>
    <rPh sb="5" eb="6">
      <t>チイ</t>
    </rPh>
    <rPh sb="15" eb="16">
      <t>キ</t>
    </rPh>
    <rPh sb="26" eb="28">
      <t>ネンレイ</t>
    </rPh>
    <rPh sb="33" eb="34">
      <t>スコ</t>
    </rPh>
    <rPh sb="35" eb="36">
      <t>オオ</t>
    </rPh>
    <phoneticPr fontId="1"/>
  </si>
  <si>
    <t>今迄ワードしか作動してなかったのでエクセルが分からなかった。表作成が出来なかったので出来る様になりたい。</t>
    <rPh sb="0" eb="2">
      <t>イママデ</t>
    </rPh>
    <rPh sb="7" eb="9">
      <t>サドウ</t>
    </rPh>
    <rPh sb="22" eb="23">
      <t>ワ</t>
    </rPh>
    <rPh sb="30" eb="31">
      <t>ヒョウ</t>
    </rPh>
    <rPh sb="31" eb="33">
      <t>サクセイ</t>
    </rPh>
    <rPh sb="34" eb="36">
      <t>デキ</t>
    </rPh>
    <rPh sb="42" eb="44">
      <t>デキ</t>
    </rPh>
    <rPh sb="45" eb="46">
      <t>ヨウ</t>
    </rPh>
    <phoneticPr fontId="1"/>
  </si>
  <si>
    <t>男</t>
    <rPh sb="0" eb="1">
      <t>ダン</t>
    </rPh>
    <phoneticPr fontId="1"/>
  </si>
  <si>
    <t>分かりやすくてよく理解出来ました。ありがとうございました。</t>
    <rPh sb="0" eb="1">
      <t>ワ</t>
    </rPh>
    <rPh sb="9" eb="11">
      <t>リカイ</t>
    </rPh>
    <rPh sb="11" eb="13">
      <t>デキ</t>
    </rPh>
    <phoneticPr fontId="1"/>
  </si>
  <si>
    <t>エクセルで絵が描けたらいいなー</t>
    <rPh sb="5" eb="6">
      <t>エ</t>
    </rPh>
    <rPh sb="7" eb="8">
      <t>カ</t>
    </rPh>
    <phoneticPr fontId="1"/>
  </si>
  <si>
    <t>PPTを教えてほしい</t>
    <rPh sb="4" eb="5">
      <t>オシ</t>
    </rPh>
    <phoneticPr fontId="1"/>
  </si>
  <si>
    <t>ワードでは字の変換は日本字で行っていたが、エクセルは全てローマ字だったのでまごついた。すぐ慣れた。親切なアドバイス　サンキューでした。</t>
    <rPh sb="5" eb="6">
      <t>ジ</t>
    </rPh>
    <rPh sb="7" eb="9">
      <t>ヘンカン</t>
    </rPh>
    <rPh sb="10" eb="12">
      <t>ニホン</t>
    </rPh>
    <rPh sb="12" eb="13">
      <t>ジ</t>
    </rPh>
    <rPh sb="14" eb="15">
      <t>オコナ</t>
    </rPh>
    <rPh sb="26" eb="27">
      <t>スベ</t>
    </rPh>
    <rPh sb="31" eb="32">
      <t>ジ</t>
    </rPh>
    <rPh sb="45" eb="46">
      <t>ナ</t>
    </rPh>
    <rPh sb="49" eb="51">
      <t>シンセツ</t>
    </rPh>
    <phoneticPr fontId="1"/>
  </si>
  <si>
    <t>今年５月にPCを購入し全く分からない状態ですので、基礎をマスターしたい。</t>
    <rPh sb="0" eb="2">
      <t>コトシ</t>
    </rPh>
    <rPh sb="3" eb="4">
      <t>ガツ</t>
    </rPh>
    <rPh sb="8" eb="10">
      <t>コウニュウ</t>
    </rPh>
    <rPh sb="11" eb="12">
      <t>マッタ</t>
    </rPh>
    <rPh sb="13" eb="14">
      <t>ワ</t>
    </rPh>
    <rPh sb="18" eb="20">
      <t>ジョウタイ</t>
    </rPh>
    <rPh sb="25" eb="27">
      <t>キソ</t>
    </rPh>
    <phoneticPr fontId="1"/>
  </si>
  <si>
    <t>2015年</t>
    <rPh sb="4" eb="5">
      <t>ネン</t>
    </rPh>
    <phoneticPr fontId="1"/>
  </si>
  <si>
    <t>就職活動のため</t>
    <rPh sb="0" eb="2">
      <t>シュウショク</t>
    </rPh>
    <rPh sb="2" eb="4">
      <t>カツドウ</t>
    </rPh>
    <phoneticPr fontId="1"/>
  </si>
  <si>
    <t>小学校で広報委員になったので、エクセルの使い方を覚えたかったから。</t>
    <rPh sb="0" eb="3">
      <t>ショウガッコウ</t>
    </rPh>
    <rPh sb="4" eb="6">
      <t>コウホウ</t>
    </rPh>
    <rPh sb="6" eb="8">
      <t>イイン</t>
    </rPh>
    <rPh sb="20" eb="21">
      <t>ツカ</t>
    </rPh>
    <rPh sb="22" eb="23">
      <t>カタ</t>
    </rPh>
    <rPh sb="24" eb="25">
      <t>オボ</t>
    </rPh>
    <phoneticPr fontId="1"/>
  </si>
  <si>
    <t>エクセルを使った事がなく、仕事や私用で表を作成したり出来る様になっておきたかった。就職に活かしたい！</t>
    <rPh sb="5" eb="6">
      <t>ツカ</t>
    </rPh>
    <rPh sb="8" eb="9">
      <t>コト</t>
    </rPh>
    <rPh sb="13" eb="15">
      <t>シゴト</t>
    </rPh>
    <rPh sb="16" eb="18">
      <t>シヨウ</t>
    </rPh>
    <rPh sb="19" eb="20">
      <t>ヒョウ</t>
    </rPh>
    <rPh sb="21" eb="23">
      <t>サクセイ</t>
    </rPh>
    <rPh sb="26" eb="28">
      <t>デキ</t>
    </rPh>
    <rPh sb="29" eb="30">
      <t>ヨウ</t>
    </rPh>
    <rPh sb="41" eb="43">
      <t>シュウショク</t>
    </rPh>
    <rPh sb="44" eb="45">
      <t>イ</t>
    </rPh>
    <phoneticPr fontId="1"/>
  </si>
  <si>
    <t>エクセルの表で色々なことが出来ることを知ることができて良かったです。重要なポイント教えてくれるので線を引くところを教えてくれる所が良かった。</t>
    <rPh sb="5" eb="6">
      <t>ヒョウ</t>
    </rPh>
    <rPh sb="7" eb="9">
      <t>イロイロ</t>
    </rPh>
    <rPh sb="13" eb="15">
      <t>デキ</t>
    </rPh>
    <rPh sb="19" eb="20">
      <t>シ</t>
    </rPh>
    <rPh sb="27" eb="28">
      <t>ヨ</t>
    </rPh>
    <rPh sb="34" eb="36">
      <t>ジュウヨウ</t>
    </rPh>
    <rPh sb="41" eb="42">
      <t>オシ</t>
    </rPh>
    <rPh sb="49" eb="50">
      <t>セン</t>
    </rPh>
    <rPh sb="51" eb="52">
      <t>ヒ</t>
    </rPh>
    <rPh sb="57" eb="58">
      <t>オシ</t>
    </rPh>
    <rPh sb="63" eb="64">
      <t>トコロ</t>
    </rPh>
    <rPh sb="65" eb="66">
      <t>ヨ</t>
    </rPh>
    <phoneticPr fontId="1"/>
  </si>
  <si>
    <t>エクセルの便利な機能を知れて今回もためにんあった。計算が出来るなんて知らなかったし、感動！！やり方を忘れないうちに家で復習してみようと思います。講師の先生が個性的でおもしろくあきずに学べました。復習よりも計算をもっとたくさんの例をやりたかった。</t>
    <rPh sb="5" eb="7">
      <t>ベンリ</t>
    </rPh>
    <rPh sb="8" eb="10">
      <t>キノウ</t>
    </rPh>
    <rPh sb="11" eb="12">
      <t>シ</t>
    </rPh>
    <rPh sb="14" eb="16">
      <t>コンカイ</t>
    </rPh>
    <rPh sb="25" eb="27">
      <t>ケイサン</t>
    </rPh>
    <rPh sb="28" eb="30">
      <t>デキ</t>
    </rPh>
    <rPh sb="34" eb="35">
      <t>シ</t>
    </rPh>
    <rPh sb="42" eb="44">
      <t>カンドウ</t>
    </rPh>
    <rPh sb="48" eb="49">
      <t>カタ</t>
    </rPh>
    <rPh sb="50" eb="51">
      <t>ワス</t>
    </rPh>
    <rPh sb="57" eb="58">
      <t>イエ</t>
    </rPh>
    <rPh sb="59" eb="61">
      <t>フクシュウ</t>
    </rPh>
    <rPh sb="67" eb="68">
      <t>オモ</t>
    </rPh>
    <rPh sb="72" eb="74">
      <t>コウシ</t>
    </rPh>
    <rPh sb="75" eb="77">
      <t>センセイ</t>
    </rPh>
    <rPh sb="78" eb="81">
      <t>コセイテキ</t>
    </rPh>
    <rPh sb="91" eb="92">
      <t>マナ</t>
    </rPh>
    <rPh sb="97" eb="99">
      <t>フクシュウ</t>
    </rPh>
    <rPh sb="102" eb="104">
      <t>ケイサン</t>
    </rPh>
    <rPh sb="113" eb="114">
      <t>レイ</t>
    </rPh>
    <phoneticPr fontId="1"/>
  </si>
  <si>
    <t>様々ことを教えてくれて感謝しています。パソコンをもっと知りたくなったり、奥深い感じがしました。楽しかったです。ありがとうございました。最後に授業のまとめをしていただいたので良かったです。</t>
    <rPh sb="0" eb="2">
      <t>サマザマ</t>
    </rPh>
    <rPh sb="5" eb="6">
      <t>オシ</t>
    </rPh>
    <rPh sb="11" eb="13">
      <t>カンシャ</t>
    </rPh>
    <rPh sb="27" eb="28">
      <t>シ</t>
    </rPh>
    <rPh sb="36" eb="38">
      <t>オクフカ</t>
    </rPh>
    <rPh sb="39" eb="40">
      <t>カン</t>
    </rPh>
    <rPh sb="47" eb="48">
      <t>タノ</t>
    </rPh>
    <rPh sb="67" eb="69">
      <t>サイゴ</t>
    </rPh>
    <rPh sb="70" eb="72">
      <t>ジュギョウ</t>
    </rPh>
    <rPh sb="86" eb="87">
      <t>ヨ</t>
    </rPh>
    <phoneticPr fontId="1"/>
  </si>
  <si>
    <t>学校の先生のようで教え方が上手でわかりやすかったです。</t>
    <rPh sb="0" eb="2">
      <t>ガッコウ</t>
    </rPh>
    <rPh sb="3" eb="5">
      <t>センセイ</t>
    </rPh>
    <rPh sb="9" eb="10">
      <t>オシ</t>
    </rPh>
    <rPh sb="11" eb="12">
      <t>カタ</t>
    </rPh>
    <rPh sb="13" eb="15">
      <t>ジョウズ</t>
    </rPh>
    <phoneticPr fontId="1"/>
  </si>
  <si>
    <t>基本的なことでも新しい知識を得た。</t>
    <rPh sb="0" eb="2">
      <t>キホン</t>
    </rPh>
    <rPh sb="2" eb="3">
      <t>テキ</t>
    </rPh>
    <rPh sb="8" eb="9">
      <t>アタラ</t>
    </rPh>
    <rPh sb="11" eb="13">
      <t>チシキ</t>
    </rPh>
    <rPh sb="14" eb="15">
      <t>エ</t>
    </rPh>
    <phoneticPr fontId="1"/>
  </si>
  <si>
    <t>分かりやすく説明していただき良かったです。久しぶりに勉強した感じ、楽しかったです。ありがとうございました。</t>
    <rPh sb="0" eb="1">
      <t>ワ</t>
    </rPh>
    <rPh sb="6" eb="8">
      <t>セツメイ</t>
    </rPh>
    <rPh sb="14" eb="15">
      <t>ヨ</t>
    </rPh>
    <rPh sb="21" eb="22">
      <t>ヒサ</t>
    </rPh>
    <rPh sb="26" eb="28">
      <t>ベンキョウ</t>
    </rPh>
    <rPh sb="30" eb="31">
      <t>カン</t>
    </rPh>
    <rPh sb="33" eb="34">
      <t>タノ</t>
    </rPh>
    <phoneticPr fontId="1"/>
  </si>
  <si>
    <t>説明が全体的にわかりやすく何回も説明してもらってよかった。いろいろな機能があるのがよくわかった。サークルの会計報告に使えそう（エクセルの計算）うれしい。</t>
    <rPh sb="0" eb="2">
      <t>セツメイ</t>
    </rPh>
    <rPh sb="3" eb="6">
      <t>ゼンタイテキ</t>
    </rPh>
    <rPh sb="13" eb="15">
      <t>ナンカイ</t>
    </rPh>
    <rPh sb="16" eb="18">
      <t>セツメイ</t>
    </rPh>
    <rPh sb="34" eb="36">
      <t>キノウ</t>
    </rPh>
    <rPh sb="53" eb="55">
      <t>カイケイ</t>
    </rPh>
    <rPh sb="55" eb="57">
      <t>ホウコク</t>
    </rPh>
    <rPh sb="58" eb="59">
      <t>ツカ</t>
    </rPh>
    <rPh sb="68" eb="70">
      <t>ケイサン</t>
    </rPh>
    <phoneticPr fontId="1"/>
  </si>
  <si>
    <t>前半は結構面白かった。しっかり復習します。後半は全くついて行けなかった。</t>
    <rPh sb="0" eb="2">
      <t>ゼンハン</t>
    </rPh>
    <rPh sb="3" eb="5">
      <t>ケッコウ</t>
    </rPh>
    <rPh sb="5" eb="7">
      <t>オモシロ</t>
    </rPh>
    <rPh sb="15" eb="17">
      <t>フクシュウ</t>
    </rPh>
    <rPh sb="21" eb="23">
      <t>コウハン</t>
    </rPh>
    <rPh sb="24" eb="25">
      <t>マッタ</t>
    </rPh>
    <rPh sb="29" eb="30">
      <t>イ</t>
    </rPh>
    <phoneticPr fontId="1"/>
  </si>
  <si>
    <t>前回の復習が多く、進み具合がゆっくり過ぎていた様に思います。計算の方法をもっとパソコンでやりたかったです。</t>
    <rPh sb="0" eb="2">
      <t>ゼンカイ</t>
    </rPh>
    <rPh sb="3" eb="5">
      <t>フクシュウ</t>
    </rPh>
    <rPh sb="6" eb="7">
      <t>オオ</t>
    </rPh>
    <rPh sb="9" eb="10">
      <t>スス</t>
    </rPh>
    <rPh sb="11" eb="13">
      <t>グアイ</t>
    </rPh>
    <rPh sb="18" eb="19">
      <t>ス</t>
    </rPh>
    <rPh sb="23" eb="24">
      <t>ヨウ</t>
    </rPh>
    <rPh sb="25" eb="26">
      <t>オモ</t>
    </rPh>
    <rPh sb="30" eb="32">
      <t>ケイサン</t>
    </rPh>
    <rPh sb="33" eb="35">
      <t>ホウホウ</t>
    </rPh>
    <phoneticPr fontId="1"/>
  </si>
  <si>
    <t>前回学習した時マウスポインターの形まで気にとめてなかったので、本日ポインターの形の意味を復習しためになりました。</t>
    <rPh sb="0" eb="2">
      <t>ゼンカイ</t>
    </rPh>
    <rPh sb="2" eb="4">
      <t>ガクシュウ</t>
    </rPh>
    <rPh sb="6" eb="7">
      <t>トキ</t>
    </rPh>
    <rPh sb="16" eb="17">
      <t>カタチ</t>
    </rPh>
    <rPh sb="19" eb="20">
      <t>キ</t>
    </rPh>
    <rPh sb="31" eb="33">
      <t>ホンジツ</t>
    </rPh>
    <rPh sb="39" eb="40">
      <t>カタチ</t>
    </rPh>
    <rPh sb="41" eb="43">
      <t>イミ</t>
    </rPh>
    <rPh sb="44" eb="46">
      <t>フクシュウ</t>
    </rPh>
    <phoneticPr fontId="1"/>
  </si>
  <si>
    <t>やさしくないです。はじめてのことばかりですが細かく指導していただいて大変勉強になります。ワードがまだまだですので遅れて気持ちばかりあせりました。</t>
    <rPh sb="22" eb="23">
      <t>コマ</t>
    </rPh>
    <rPh sb="25" eb="27">
      <t>シドウ</t>
    </rPh>
    <rPh sb="34" eb="36">
      <t>タイヘン</t>
    </rPh>
    <rPh sb="36" eb="38">
      <t>ベンキョウ</t>
    </rPh>
    <rPh sb="56" eb="57">
      <t>オク</t>
    </rPh>
    <rPh sb="59" eb="61">
      <t>キモ</t>
    </rPh>
    <phoneticPr fontId="1"/>
  </si>
  <si>
    <t>質問を色々聞いて下さるのは良かった。忘れない様に復習しないと使いたい時にさっと出せないので、家に帰ってパソコンをすぐに開こうと思います。</t>
    <rPh sb="0" eb="2">
      <t>シツモン</t>
    </rPh>
    <rPh sb="3" eb="5">
      <t>イロイロ</t>
    </rPh>
    <rPh sb="5" eb="6">
      <t>キ</t>
    </rPh>
    <rPh sb="8" eb="9">
      <t>クダ</t>
    </rPh>
    <rPh sb="13" eb="14">
      <t>ヨ</t>
    </rPh>
    <rPh sb="18" eb="19">
      <t>ワス</t>
    </rPh>
    <rPh sb="22" eb="23">
      <t>ヨウ</t>
    </rPh>
    <rPh sb="24" eb="26">
      <t>フクシュウ</t>
    </rPh>
    <rPh sb="30" eb="31">
      <t>ツカ</t>
    </rPh>
    <rPh sb="34" eb="35">
      <t>トキ</t>
    </rPh>
    <rPh sb="39" eb="40">
      <t>ダ</t>
    </rPh>
    <rPh sb="46" eb="47">
      <t>イエ</t>
    </rPh>
    <rPh sb="48" eb="49">
      <t>カエ</t>
    </rPh>
    <rPh sb="59" eb="60">
      <t>ヒラ</t>
    </rPh>
    <rPh sb="63" eb="64">
      <t>オモ</t>
    </rPh>
    <phoneticPr fontId="1"/>
  </si>
  <si>
    <t>事前に復習してきたつもりが、やはりとまどった。しっかり復習しないと・・・。館長野口さん、毎回受講者一人一人に声をかけていただきその気配りがありがたい「ホッ」とします。</t>
    <rPh sb="0" eb="2">
      <t>ジゼン</t>
    </rPh>
    <rPh sb="3" eb="5">
      <t>フクシュウ</t>
    </rPh>
    <rPh sb="27" eb="29">
      <t>フクシュウ</t>
    </rPh>
    <rPh sb="37" eb="39">
      <t>カンチョウ</t>
    </rPh>
    <rPh sb="39" eb="41">
      <t>ノグチ</t>
    </rPh>
    <rPh sb="44" eb="46">
      <t>マイカイ</t>
    </rPh>
    <rPh sb="46" eb="49">
      <t>ジュコウシャ</t>
    </rPh>
    <rPh sb="49" eb="51">
      <t>ヒトリ</t>
    </rPh>
    <rPh sb="51" eb="53">
      <t>ヒトリ</t>
    </rPh>
    <rPh sb="54" eb="55">
      <t>コエ</t>
    </rPh>
    <rPh sb="65" eb="67">
      <t>キクバ</t>
    </rPh>
    <phoneticPr fontId="1"/>
  </si>
  <si>
    <t>グラフや住所録など少し難しく感じましたが、少しずつ家でも復習して覚えたいです。</t>
    <rPh sb="4" eb="7">
      <t>ジュウショロク</t>
    </rPh>
    <rPh sb="9" eb="10">
      <t>スコ</t>
    </rPh>
    <rPh sb="11" eb="12">
      <t>ムズカ</t>
    </rPh>
    <rPh sb="14" eb="15">
      <t>カン</t>
    </rPh>
    <rPh sb="21" eb="22">
      <t>スコ</t>
    </rPh>
    <rPh sb="25" eb="26">
      <t>イエ</t>
    </rPh>
    <rPh sb="28" eb="30">
      <t>フクシュウ</t>
    </rPh>
    <rPh sb="32" eb="33">
      <t>オボ</t>
    </rPh>
    <phoneticPr fontId="1"/>
  </si>
  <si>
    <t>楽しい講座でした。形としていろいろなものができました。丁寧に教えていただきありがとうございました。さらっと進まれるところが少しあったので、確認していただけるとなおうれしいです。</t>
    <rPh sb="0" eb="1">
      <t>タノ</t>
    </rPh>
    <rPh sb="3" eb="5">
      <t>コウザ</t>
    </rPh>
    <rPh sb="9" eb="10">
      <t>カタチ</t>
    </rPh>
    <rPh sb="27" eb="29">
      <t>テイネイ</t>
    </rPh>
    <rPh sb="30" eb="31">
      <t>オシ</t>
    </rPh>
    <rPh sb="53" eb="54">
      <t>スス</t>
    </rPh>
    <rPh sb="61" eb="62">
      <t>スコ</t>
    </rPh>
    <rPh sb="69" eb="71">
      <t>カクニン</t>
    </rPh>
    <phoneticPr fontId="1"/>
  </si>
  <si>
    <t>データベースのフィルター操作を初めて教えて頂きました。</t>
    <rPh sb="12" eb="14">
      <t>ソウサ</t>
    </rPh>
    <rPh sb="15" eb="16">
      <t>ハジ</t>
    </rPh>
    <rPh sb="18" eb="19">
      <t>オシ</t>
    </rPh>
    <rPh sb="21" eb="22">
      <t>イタダ</t>
    </rPh>
    <phoneticPr fontId="1"/>
  </si>
  <si>
    <t>印刷できてうれしいのですが、かえってすべて打てるかどうか復習してみます。</t>
    <rPh sb="0" eb="2">
      <t>インサツ</t>
    </rPh>
    <rPh sb="21" eb="22">
      <t>ウ</t>
    </rPh>
    <rPh sb="28" eb="30">
      <t>フクシュウ</t>
    </rPh>
    <phoneticPr fontId="1"/>
  </si>
  <si>
    <t>今日は有効なテクニックを多数教えていただきました。</t>
    <rPh sb="0" eb="2">
      <t>キョウ</t>
    </rPh>
    <rPh sb="3" eb="5">
      <t>ユウコウ</t>
    </rPh>
    <rPh sb="12" eb="14">
      <t>タスウ</t>
    </rPh>
    <rPh sb="14" eb="15">
      <t>オシ</t>
    </rPh>
    <phoneticPr fontId="1"/>
  </si>
  <si>
    <t>データベースのコピー及び列の移動方法を知りたい。
先生の差し棒が長くて大きい。小さい（短い）ものまたはレーザーポインタを利用しては？
知らなかったこと、又思い出しが沢山あった。次回が楽しみ。</t>
    <rPh sb="10" eb="11">
      <t>オヨ</t>
    </rPh>
    <rPh sb="12" eb="13">
      <t>レツ</t>
    </rPh>
    <rPh sb="14" eb="16">
      <t>イドウ</t>
    </rPh>
    <rPh sb="16" eb="18">
      <t>ホウホウ</t>
    </rPh>
    <rPh sb="19" eb="20">
      <t>シ</t>
    </rPh>
    <rPh sb="25" eb="27">
      <t>センセイ</t>
    </rPh>
    <rPh sb="28" eb="29">
      <t>サ</t>
    </rPh>
    <rPh sb="30" eb="31">
      <t>ボウ</t>
    </rPh>
    <rPh sb="32" eb="33">
      <t>ナガ</t>
    </rPh>
    <rPh sb="35" eb="36">
      <t>オオ</t>
    </rPh>
    <rPh sb="39" eb="40">
      <t>チイ</t>
    </rPh>
    <rPh sb="43" eb="44">
      <t>ミジカ</t>
    </rPh>
    <rPh sb="60" eb="62">
      <t>リヨウ</t>
    </rPh>
    <rPh sb="67" eb="68">
      <t>シ</t>
    </rPh>
    <rPh sb="76" eb="77">
      <t>マタ</t>
    </rPh>
    <rPh sb="77" eb="78">
      <t>オモ</t>
    </rPh>
    <rPh sb="79" eb="80">
      <t>ダ</t>
    </rPh>
    <rPh sb="82" eb="84">
      <t>タクサン</t>
    </rPh>
    <rPh sb="88" eb="90">
      <t>ジカイ</t>
    </rPh>
    <rPh sb="91" eb="92">
      <t>タノ</t>
    </rPh>
    <phoneticPr fontId="1"/>
  </si>
  <si>
    <t>現生活レベルでは必要性がないが、一点、（印刷する時の向き、余白のとり方などはとても参考になった）今まで我流習得のためこのようなテクニックを知らなかったということである。</t>
    <rPh sb="0" eb="1">
      <t>ゲン</t>
    </rPh>
    <rPh sb="1" eb="3">
      <t>セイカツ</t>
    </rPh>
    <rPh sb="8" eb="11">
      <t>ヒツヨウセイ</t>
    </rPh>
    <rPh sb="16" eb="18">
      <t>イッテン</t>
    </rPh>
    <rPh sb="20" eb="22">
      <t>インサツ</t>
    </rPh>
    <rPh sb="24" eb="25">
      <t>トキ</t>
    </rPh>
    <rPh sb="26" eb="27">
      <t>ム</t>
    </rPh>
    <rPh sb="29" eb="31">
      <t>ヨハク</t>
    </rPh>
    <rPh sb="34" eb="35">
      <t>カタ</t>
    </rPh>
    <rPh sb="41" eb="43">
      <t>サンコウ</t>
    </rPh>
    <rPh sb="48" eb="49">
      <t>イマ</t>
    </rPh>
    <rPh sb="51" eb="53">
      <t>ガリュウ</t>
    </rPh>
    <rPh sb="53" eb="55">
      <t>シュウトク</t>
    </rPh>
    <rPh sb="69" eb="70">
      <t>シ</t>
    </rPh>
    <phoneticPr fontId="1"/>
  </si>
  <si>
    <t>女</t>
    <rPh sb="0" eb="1">
      <t>ジョ</t>
    </rPh>
    <phoneticPr fontId="1"/>
  </si>
  <si>
    <t>提出なし　多分瀬戸さん</t>
    <rPh sb="0" eb="2">
      <t>テイシュツ</t>
    </rPh>
    <rPh sb="5" eb="7">
      <t>タブン</t>
    </rPh>
    <rPh sb="7" eb="9">
      <t>セト</t>
    </rPh>
    <phoneticPr fontId="1"/>
  </si>
  <si>
    <t>年齢</t>
    <rPh sb="0" eb="2">
      <t>ネンレイ</t>
    </rPh>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</si>
  <si>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</si>
  <si>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</si>
  <si>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</si>
  <si>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</si>
  <si>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</si>
  <si>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</si>
  <si>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</si>
  <si>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40台</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</si>
  <si>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</si>
  <si>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</si>
  <si>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</si>
  <si>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</si>
  <si>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</si>
  <si>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年代</t>
    <rPh sb="0" eb="2">
      <t>ネンダイ</t>
    </rPh>
    <phoneticPr fontId="1"/>
  </si>
  <si>
    <t>■</t>
    <phoneticPr fontId="8"/>
  </si>
  <si>
    <t>「列」について</t>
    <rPh sb="1" eb="2">
      <t>レツ</t>
    </rPh>
    <phoneticPr fontId="8"/>
  </si>
  <si>
    <t>１）</t>
    <phoneticPr fontId="8"/>
  </si>
  <si>
    <t>列は、「Ａ列～ＡＣ列」まで固定です。</t>
    <rPh sb="0" eb="1">
      <t>レツ</t>
    </rPh>
    <rPh sb="5" eb="6">
      <t>レツ</t>
    </rPh>
    <rPh sb="9" eb="10">
      <t>レツ</t>
    </rPh>
    <rPh sb="13" eb="15">
      <t>コテイ</t>
    </rPh>
    <phoneticPr fontId="1"/>
  </si>
  <si>
    <t>セルの列幅自由です。</t>
    <rPh sb="3" eb="5">
      <t>レツハバ</t>
    </rPh>
    <rPh sb="5" eb="7">
      <t>ジユウ</t>
    </rPh>
    <phoneticPr fontId="1"/>
  </si>
  <si>
    <t>「行」について</t>
    <rPh sb="1" eb="2">
      <t>ギョウ</t>
    </rPh>
    <phoneticPr fontId="8"/>
  </si>
  <si>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</si>
  <si>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</si>
  <si>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1日目～4日目のシート</t>
    <rPh sb="1" eb="2">
      <t>ヒ</t>
    </rPh>
    <rPh sb="2" eb="3">
      <t>メ</t>
    </rPh>
    <rPh sb="5" eb="6">
      <t>ヒ</t>
    </rPh>
    <rPh sb="6" eb="7">
      <t>メ</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</si>
  <si>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</si>
  <si>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</si>
  <si>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３）</t>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</si>
  <si>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</si>
  <si>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４）</t>
    <phoneticPr fontId="1"/>
  </si>
  <si>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</si>
  <si>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</si>
  <si>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１）</t>
    <phoneticPr fontId="1"/>
  </si>
  <si>
    <t>応募人数を入力します。</t>
    <rPh sb="0" eb="2">
      <t>オウボ</t>
    </rPh>
    <rPh sb="2" eb="4">
      <t>ニンズウ</t>
    </rPh>
    <rPh sb="5" eb="7">
      <t>ニュウリョク</t>
    </rPh>
    <phoneticPr fontId="1"/>
  </si>
  <si>
    <t>２）</t>
    <phoneticPr fontId="1"/>
  </si>
  <si>
    <t>「感想」の入力をお願います。</t>
    <rPh sb="1" eb="3">
      <t>カンソウ</t>
    </rPh>
    <rPh sb="5" eb="7">
      <t>ニュウリョク</t>
    </rPh>
    <rPh sb="9" eb="10">
      <t>ネガ</t>
    </rPh>
    <phoneticPr fontId="8"/>
  </si>
  <si>
    <t>自分で家で表を作ってみたいと思いました。
エクセルがすこしだけできるようになったので良かったです。</t>
    <rPh sb="0" eb="2">
      <t>ジブン</t>
    </rPh>
    <rPh sb="3" eb="4">
      <t>イエ</t>
    </rPh>
    <rPh sb="5" eb="6">
      <t>ヒョウ</t>
    </rPh>
    <rPh sb="7" eb="8">
      <t>ツク</t>
    </rPh>
    <rPh sb="14" eb="15">
      <t>オモ</t>
    </rPh>
    <rPh sb="42" eb="43">
      <t>ヨ</t>
    </rPh>
    <phoneticPr fontId="1"/>
  </si>
  <si>
    <t>家に帰って復習をかねて母のために母のサークルの出納帳を作成してみましたが、かなり苦戦し丸２日かかりました。
今日も新しい事を色々学べたので、忘れないうちに、また表を作成してみようと思います。
また、分からない事がでてくると思うので、パソコンサポートクラブにパソコンを持参して教えていただくかと思いますが、よろしくお願いします！！４日間とてもおもしろくためになりました！！来てよかったです！！ありがとうございます。</t>
    <rPh sb="0" eb="1">
      <t>イエ</t>
    </rPh>
    <rPh sb="2" eb="3">
      <t>カエ</t>
    </rPh>
    <rPh sb="5" eb="7">
      <t>フクシュウ</t>
    </rPh>
    <rPh sb="11" eb="12">
      <t>ハハ</t>
    </rPh>
    <rPh sb="16" eb="17">
      <t>ハハ</t>
    </rPh>
    <rPh sb="23" eb="26">
      <t>スイトウチョウ</t>
    </rPh>
    <rPh sb="27" eb="29">
      <t>サクセイ</t>
    </rPh>
    <rPh sb="40" eb="42">
      <t>クセン</t>
    </rPh>
    <rPh sb="43" eb="44">
      <t>マル</t>
    </rPh>
    <rPh sb="45" eb="46">
      <t>ヒ</t>
    </rPh>
    <rPh sb="54" eb="56">
      <t>キョウ</t>
    </rPh>
    <rPh sb="57" eb="58">
      <t>アタラ</t>
    </rPh>
    <rPh sb="60" eb="61">
      <t>コト</t>
    </rPh>
    <rPh sb="62" eb="64">
      <t>イロイロ</t>
    </rPh>
    <rPh sb="64" eb="65">
      <t>マナ</t>
    </rPh>
    <rPh sb="70" eb="71">
      <t>ワス</t>
    </rPh>
    <rPh sb="80" eb="81">
      <t>ヒョウ</t>
    </rPh>
    <rPh sb="82" eb="84">
      <t>サクセイ</t>
    </rPh>
    <rPh sb="90" eb="91">
      <t>オモ</t>
    </rPh>
    <rPh sb="99" eb="100">
      <t>ワ</t>
    </rPh>
    <rPh sb="104" eb="105">
      <t>コト</t>
    </rPh>
    <rPh sb="111" eb="112">
      <t>オモ</t>
    </rPh>
    <rPh sb="133" eb="135">
      <t>ジサン</t>
    </rPh>
    <rPh sb="137" eb="138">
      <t>オシ</t>
    </rPh>
    <rPh sb="146" eb="147">
      <t>オモ</t>
    </rPh>
    <rPh sb="157" eb="158">
      <t>ネガ</t>
    </rPh>
    <rPh sb="165" eb="166">
      <t>ヒ</t>
    </rPh>
    <rPh sb="166" eb="167">
      <t>カン</t>
    </rPh>
    <rPh sb="185" eb="186">
      <t>キ</t>
    </rPh>
    <phoneticPr fontId="1"/>
  </si>
  <si>
    <t>とてもわかりやすく学習できました。
家で一人で学習していてもなかなか進みませんでしたが、講義を受けた後ははかどるようになりました！！
更に家で勉強し資格取得、就職へつなげていける様に頑張りたいです。ありがとうございました。
もっと上のレベルの事も勉強したくなりましたので講義があればぜひ受けたいです。</t>
    <rPh sb="9" eb="11">
      <t>ガクシュウ</t>
    </rPh>
    <rPh sb="18" eb="19">
      <t>イエ</t>
    </rPh>
    <rPh sb="20" eb="22">
      <t>ヒトリ</t>
    </rPh>
    <rPh sb="23" eb="25">
      <t>ガクシュウ</t>
    </rPh>
    <rPh sb="34" eb="35">
      <t>スス</t>
    </rPh>
    <rPh sb="44" eb="46">
      <t>コウギ</t>
    </rPh>
    <rPh sb="47" eb="48">
      <t>ウ</t>
    </rPh>
    <rPh sb="50" eb="51">
      <t>アト</t>
    </rPh>
    <rPh sb="67" eb="68">
      <t>サラ</t>
    </rPh>
    <rPh sb="69" eb="70">
      <t>イエ</t>
    </rPh>
    <rPh sb="71" eb="73">
      <t>ベンキョウ</t>
    </rPh>
    <rPh sb="74" eb="76">
      <t>シカク</t>
    </rPh>
    <rPh sb="76" eb="78">
      <t>シュトク</t>
    </rPh>
    <rPh sb="79" eb="81">
      <t>シュウショク</t>
    </rPh>
    <rPh sb="89" eb="90">
      <t>ヨウ</t>
    </rPh>
    <rPh sb="91" eb="93">
      <t>ガンバ</t>
    </rPh>
    <rPh sb="115" eb="116">
      <t>ウエ</t>
    </rPh>
    <rPh sb="121" eb="122">
      <t>コト</t>
    </rPh>
    <rPh sb="123" eb="125">
      <t>ベンキョウ</t>
    </rPh>
    <rPh sb="135" eb="137">
      <t>コウギ</t>
    </rPh>
    <rPh sb="143" eb="144">
      <t>ウ</t>
    </rPh>
    <phoneticPr fontId="1"/>
  </si>
  <si>
    <t>自分一人でやるとなるとわからなくなてしまう事もあるかと思いますが、教えていただいた事を忘れず復習して覚えていきたいと思います。４日間ありがとうございました。</t>
    <rPh sb="0" eb="2">
      <t>ジブン</t>
    </rPh>
    <rPh sb="2" eb="4">
      <t>ヒトリ</t>
    </rPh>
    <rPh sb="21" eb="22">
      <t>コト</t>
    </rPh>
    <rPh sb="27" eb="28">
      <t>オモ</t>
    </rPh>
    <rPh sb="33" eb="34">
      <t>オシ</t>
    </rPh>
    <rPh sb="41" eb="42">
      <t>コト</t>
    </rPh>
    <rPh sb="43" eb="44">
      <t>ワス</t>
    </rPh>
    <rPh sb="46" eb="48">
      <t>フクシュウ</t>
    </rPh>
    <rPh sb="50" eb="51">
      <t>オボ</t>
    </rPh>
    <rPh sb="58" eb="59">
      <t>オモ</t>
    </rPh>
    <rPh sb="64" eb="65">
      <t>ヒ</t>
    </rPh>
    <rPh sb="65" eb="66">
      <t>カン</t>
    </rPh>
    <phoneticPr fontId="1"/>
  </si>
  <si>
    <t>やさしかった</t>
    <phoneticPr fontId="8"/>
  </si>
  <si>
    <t>たくさんのことを教えていただきありがとうございました。
いろんなことを教えてくれようとしていることがよく分かります。分かりやすく教えていただきありがとうございました。中身の濃い４日間でした。熱心に教えていただいたことを無駄にしないようにがんばりたいと思います。野口さん　いろいろ心づかいありがとうございました。楽しかったです。</t>
    <rPh sb="8" eb="9">
      <t>オシ</t>
    </rPh>
    <rPh sb="35" eb="36">
      <t>オシ</t>
    </rPh>
    <rPh sb="52" eb="53">
      <t>ワ</t>
    </rPh>
    <rPh sb="58" eb="59">
      <t>ワ</t>
    </rPh>
    <rPh sb="64" eb="65">
      <t>オシ</t>
    </rPh>
    <rPh sb="83" eb="85">
      <t>ナカミ</t>
    </rPh>
    <rPh sb="86" eb="87">
      <t>コ</t>
    </rPh>
    <rPh sb="89" eb="90">
      <t>ヒ</t>
    </rPh>
    <rPh sb="90" eb="91">
      <t>カン</t>
    </rPh>
    <rPh sb="95" eb="97">
      <t>ネッシン</t>
    </rPh>
    <rPh sb="98" eb="99">
      <t>オシ</t>
    </rPh>
    <rPh sb="109" eb="111">
      <t>ムダ</t>
    </rPh>
    <rPh sb="125" eb="126">
      <t>オモ</t>
    </rPh>
    <rPh sb="130" eb="132">
      <t>ノグチ</t>
    </rPh>
    <rPh sb="139" eb="140">
      <t>ココロ</t>
    </rPh>
    <rPh sb="155" eb="156">
      <t>タノ</t>
    </rPh>
    <phoneticPr fontId="1"/>
  </si>
  <si>
    <t>丁寧な説明、テキストにはのっていない操作方法など「なるほど」と思うことも知る事ができ、エクセルの基礎を学べもっともっと知りたいやりたいと思いました。
４日間の講習会でしたが欲を言うと学習した次の会は復習とたくさんの実践をしてみたかったです。８回ぐらいの講習会が理想かな！？
先生方ありがとうございました。</t>
    <rPh sb="0" eb="2">
      <t>テイネイ</t>
    </rPh>
    <rPh sb="3" eb="5">
      <t>セツメイ</t>
    </rPh>
    <rPh sb="18" eb="20">
      <t>ソウサ</t>
    </rPh>
    <rPh sb="20" eb="22">
      <t>ホウホウ</t>
    </rPh>
    <rPh sb="31" eb="32">
      <t>オモ</t>
    </rPh>
    <rPh sb="36" eb="37">
      <t>シ</t>
    </rPh>
    <rPh sb="38" eb="39">
      <t>コト</t>
    </rPh>
    <rPh sb="48" eb="50">
      <t>キソ</t>
    </rPh>
    <rPh sb="51" eb="52">
      <t>マナ</t>
    </rPh>
    <rPh sb="59" eb="60">
      <t>シ</t>
    </rPh>
    <rPh sb="68" eb="69">
      <t>オモ</t>
    </rPh>
    <rPh sb="76" eb="77">
      <t>ヒ</t>
    </rPh>
    <rPh sb="77" eb="78">
      <t>カン</t>
    </rPh>
    <rPh sb="79" eb="81">
      <t>コウシュウ</t>
    </rPh>
    <rPh sb="81" eb="82">
      <t>カイ</t>
    </rPh>
    <rPh sb="86" eb="87">
      <t>ヨク</t>
    </rPh>
    <rPh sb="88" eb="89">
      <t>イ</t>
    </rPh>
    <rPh sb="91" eb="93">
      <t>ガクシュウ</t>
    </rPh>
    <rPh sb="95" eb="96">
      <t>ツギ</t>
    </rPh>
    <rPh sb="97" eb="98">
      <t>カイ</t>
    </rPh>
    <rPh sb="99" eb="101">
      <t>フクシュウ</t>
    </rPh>
    <rPh sb="107" eb="109">
      <t>ジッセン</t>
    </rPh>
    <rPh sb="121" eb="122">
      <t>カイ</t>
    </rPh>
    <rPh sb="126" eb="128">
      <t>コウシュウ</t>
    </rPh>
    <rPh sb="128" eb="129">
      <t>カイ</t>
    </rPh>
    <rPh sb="130" eb="132">
      <t>リソウ</t>
    </rPh>
    <rPh sb="137" eb="139">
      <t>センセイ</t>
    </rPh>
    <rPh sb="139" eb="140">
      <t>ガタ</t>
    </rPh>
    <phoneticPr fontId="1"/>
  </si>
  <si>
    <t>最終の表を自宅で作成してみます。</t>
    <rPh sb="0" eb="2">
      <t>サイシュウ</t>
    </rPh>
    <rPh sb="3" eb="4">
      <t>ヒョウ</t>
    </rPh>
    <rPh sb="5" eb="7">
      <t>ジタク</t>
    </rPh>
    <rPh sb="8" eb="10">
      <t>サクセイ</t>
    </rPh>
    <phoneticPr fontId="1"/>
  </si>
  <si>
    <t>家で続けて練習してみたいと思います。有難うございました。</t>
    <rPh sb="0" eb="1">
      <t>イエ</t>
    </rPh>
    <rPh sb="2" eb="3">
      <t>ツヅ</t>
    </rPh>
    <rPh sb="5" eb="7">
      <t>レンシュウ</t>
    </rPh>
    <rPh sb="13" eb="14">
      <t>オモ</t>
    </rPh>
    <rPh sb="18" eb="20">
      <t>アリガト</t>
    </rPh>
    <phoneticPr fontId="1"/>
  </si>
  <si>
    <t>エクセルが少しはわかったように思いました。
サークルの報告にぜひ使いたいと思います。
基本の次の講座があればまたやってみたいと思います。</t>
    <rPh sb="5" eb="6">
      <t>スコ</t>
    </rPh>
    <rPh sb="15" eb="16">
      <t>オモ</t>
    </rPh>
    <rPh sb="27" eb="29">
      <t>ホウコク</t>
    </rPh>
    <rPh sb="32" eb="33">
      <t>ツカ</t>
    </rPh>
    <rPh sb="37" eb="38">
      <t>オモ</t>
    </rPh>
    <rPh sb="43" eb="45">
      <t>キホン</t>
    </rPh>
    <rPh sb="46" eb="47">
      <t>ツギ</t>
    </rPh>
    <rPh sb="48" eb="50">
      <t>コウザ</t>
    </rPh>
    <rPh sb="63" eb="64">
      <t>オモ</t>
    </rPh>
    <phoneticPr fontId="1"/>
  </si>
  <si>
    <t>パソコン歴７ヶ月です。エクセル講座を受けられて大変勉強になりました。家でゆっくり練習します。ありがとうございました。</t>
    <rPh sb="4" eb="5">
      <t>レキ</t>
    </rPh>
    <rPh sb="7" eb="8">
      <t>ゲツ</t>
    </rPh>
    <rPh sb="15" eb="17">
      <t>コウザ</t>
    </rPh>
    <rPh sb="18" eb="19">
      <t>ウ</t>
    </rPh>
    <rPh sb="23" eb="25">
      <t>タイヘン</t>
    </rPh>
    <rPh sb="25" eb="27">
      <t>ベンキョウ</t>
    </rPh>
    <rPh sb="34" eb="35">
      <t>イエ</t>
    </rPh>
    <rPh sb="40" eb="42">
      <t>レンシュウ</t>
    </rPh>
    <phoneticPr fontId="1"/>
  </si>
  <si>
    <t>エクセルを受講して色々なことが出来るのに驚き、また先生方の一生懸命教えて下さる姿が伝わってきて楽しいひとときになりました。又、館長さんの親切、心配りがありがたかったです。
いつも三日坊主の私ですが、ワード文字入ryp九をきっかけに頑張れています。皆様の支えがあって続けております。
後もう少し相談室で教えていただければ幸いに思います。有難うございました。よろしくお願いします。</t>
    <rPh sb="5" eb="7">
      <t>ジュコウ</t>
    </rPh>
    <rPh sb="9" eb="11">
      <t>イロイロ</t>
    </rPh>
    <rPh sb="15" eb="17">
      <t>デキ</t>
    </rPh>
    <rPh sb="20" eb="21">
      <t>オドロ</t>
    </rPh>
    <rPh sb="25" eb="27">
      <t>センセイ</t>
    </rPh>
    <rPh sb="27" eb="28">
      <t>ガタ</t>
    </rPh>
    <rPh sb="29" eb="33">
      <t>イッショウケンメイ</t>
    </rPh>
    <rPh sb="33" eb="34">
      <t>オシ</t>
    </rPh>
    <rPh sb="36" eb="37">
      <t>クダ</t>
    </rPh>
    <rPh sb="39" eb="40">
      <t>スガタ</t>
    </rPh>
    <rPh sb="41" eb="42">
      <t>ツタ</t>
    </rPh>
    <rPh sb="47" eb="48">
      <t>タノ</t>
    </rPh>
    <rPh sb="61" eb="62">
      <t>マタ</t>
    </rPh>
    <rPh sb="63" eb="65">
      <t>カンチョウ</t>
    </rPh>
    <rPh sb="68" eb="70">
      <t>シンセツ</t>
    </rPh>
    <rPh sb="71" eb="73">
      <t>ココロクバ</t>
    </rPh>
    <rPh sb="89" eb="91">
      <t>ミッカ</t>
    </rPh>
    <rPh sb="91" eb="93">
      <t>ボウズ</t>
    </rPh>
    <rPh sb="94" eb="95">
      <t>ワタシ</t>
    </rPh>
    <rPh sb="102" eb="104">
      <t>モジ</t>
    </rPh>
    <rPh sb="104" eb="105">
      <t>ニュウ</t>
    </rPh>
    <rPh sb="108" eb="109">
      <t>ク</t>
    </rPh>
    <rPh sb="115" eb="117">
      <t>ガンバ</t>
    </rPh>
    <rPh sb="123" eb="125">
      <t>ミナサマ</t>
    </rPh>
    <rPh sb="126" eb="127">
      <t>ササ</t>
    </rPh>
    <rPh sb="132" eb="133">
      <t>ツヅ</t>
    </rPh>
    <rPh sb="141" eb="142">
      <t>アト</t>
    </rPh>
    <rPh sb="144" eb="145">
      <t>スコ</t>
    </rPh>
    <rPh sb="146" eb="149">
      <t>ソウダンシツ</t>
    </rPh>
    <rPh sb="150" eb="151">
      <t>オシ</t>
    </rPh>
    <rPh sb="159" eb="160">
      <t>サイワ</t>
    </rPh>
    <rPh sb="162" eb="163">
      <t>オモ</t>
    </rPh>
    <rPh sb="167" eb="169">
      <t>アリガト</t>
    </rPh>
    <rPh sb="182" eb="183">
      <t>ネガ</t>
    </rPh>
    <phoneticPr fontId="1"/>
  </si>
  <si>
    <t>大変勉強になりました。ありがとうございました。</t>
    <rPh sb="0" eb="2">
      <t>タイヘン</t>
    </rPh>
    <rPh sb="2" eb="4">
      <t>ベンキョウ</t>
    </rPh>
    <phoneticPr fontId="1"/>
  </si>
  <si>
    <t>講師の指導の進め方とても良かったと思いますが、内容の理解が出来にくかった。</t>
    <rPh sb="0" eb="2">
      <t>コウシ</t>
    </rPh>
    <rPh sb="3" eb="5">
      <t>シドウ</t>
    </rPh>
    <rPh sb="6" eb="7">
      <t>スス</t>
    </rPh>
    <rPh sb="8" eb="9">
      <t>カタ</t>
    </rPh>
    <rPh sb="12" eb="13">
      <t>ヨ</t>
    </rPh>
    <rPh sb="17" eb="18">
      <t>オモ</t>
    </rPh>
    <rPh sb="23" eb="25">
      <t>ナイヨウ</t>
    </rPh>
    <rPh sb="26" eb="28">
      <t>リカイ</t>
    </rPh>
    <rPh sb="29" eb="31">
      <t>デキ</t>
    </rPh>
    <phoneticPr fontId="1"/>
  </si>
  <si>
    <t>今日はついて行けなかった。原因は加齢の為、白板の字が見えにくい。言葉が正確に聞き取れないので、助手の先生に助けて貰うこと真にひんぱんで迷惑をおかけしました。有難うございました。</t>
    <rPh sb="0" eb="2">
      <t>キョウ</t>
    </rPh>
    <rPh sb="6" eb="7">
      <t>イ</t>
    </rPh>
    <rPh sb="13" eb="15">
      <t>ゲンイン</t>
    </rPh>
    <rPh sb="16" eb="18">
      <t>カレイ</t>
    </rPh>
    <rPh sb="19" eb="20">
      <t>タメ</t>
    </rPh>
    <rPh sb="21" eb="23">
      <t>ハクバン</t>
    </rPh>
    <rPh sb="24" eb="25">
      <t>ジ</t>
    </rPh>
    <rPh sb="26" eb="27">
      <t>ミ</t>
    </rPh>
    <rPh sb="32" eb="34">
      <t>コトバ</t>
    </rPh>
    <rPh sb="35" eb="37">
      <t>セイカク</t>
    </rPh>
    <rPh sb="38" eb="39">
      <t>キ</t>
    </rPh>
    <rPh sb="40" eb="41">
      <t>ト</t>
    </rPh>
    <rPh sb="47" eb="49">
      <t>ジョシュ</t>
    </rPh>
    <rPh sb="50" eb="52">
      <t>センセイ</t>
    </rPh>
    <rPh sb="53" eb="54">
      <t>タス</t>
    </rPh>
    <rPh sb="56" eb="57">
      <t>モラ</t>
    </rPh>
    <rPh sb="60" eb="61">
      <t>シン</t>
    </rPh>
    <rPh sb="67" eb="69">
      <t>メイワク</t>
    </rPh>
    <rPh sb="78" eb="80">
      <t>アリガト</t>
    </rPh>
    <phoneticPr fontId="1"/>
  </si>
  <si>
    <t>北_C_1506_エクセル入門講座のアンケート集計</t>
    <rPh sb="0" eb="1">
      <t>キタ</t>
    </rPh>
    <rPh sb="13" eb="15">
      <t>ニュウモン</t>
    </rPh>
    <rPh sb="15" eb="17">
      <t>コウザ</t>
    </rPh>
    <rPh sb="23" eb="25">
      <t>シュウケイ</t>
    </rPh>
    <phoneticPr fontId="8"/>
  </si>
  <si>
    <t>パソコン講座「エクセル入門」　ちょっと一言①　　　平成27年６月３０日</t>
    <rPh sb="4" eb="6">
      <t>コウザ</t>
    </rPh>
    <rPh sb="11" eb="13">
      <t>ニュウモン</t>
    </rPh>
    <rPh sb="19" eb="21">
      <t>ヒトコト</t>
    </rPh>
    <rPh sb="25" eb="27">
      <t>ヘイセイ</t>
    </rPh>
    <rPh sb="29" eb="30">
      <t>ネン</t>
    </rPh>
    <rPh sb="31" eb="32">
      <t>ガツ</t>
    </rPh>
    <rPh sb="34" eb="35">
      <t>ヒ</t>
    </rPh>
    <phoneticPr fontId="1"/>
  </si>
  <si>
    <t>パソコン講座「エクセル入門」　ちょっと一言④　　　平成27年7月9日</t>
    <rPh sb="4" eb="6">
      <t>コウザ</t>
    </rPh>
    <rPh sb="11" eb="13">
      <t>ニュウモン</t>
    </rPh>
    <rPh sb="19" eb="21">
      <t>ヒトコト</t>
    </rPh>
    <rPh sb="25" eb="27">
      <t>ヘイセイ</t>
    </rPh>
    <rPh sb="29" eb="30">
      <t>ネン</t>
    </rPh>
    <rPh sb="31" eb="32">
      <t>ガツ</t>
    </rPh>
    <rPh sb="33" eb="34">
      <t>ヒ</t>
    </rPh>
    <phoneticPr fontId="1"/>
  </si>
  <si>
    <t>パソコン講座「エクセル入門」　ちょっと一言②　　平成27年７月２日</t>
    <rPh sb="4" eb="6">
      <t>コウザ</t>
    </rPh>
    <rPh sb="11" eb="13">
      <t>ニュウモン</t>
    </rPh>
    <rPh sb="19" eb="21">
      <t>ヒトコト</t>
    </rPh>
    <rPh sb="24" eb="26">
      <t>ヘイセイ</t>
    </rPh>
    <rPh sb="28" eb="29">
      <t>ネン</t>
    </rPh>
    <rPh sb="30" eb="31">
      <t>ガツ</t>
    </rPh>
    <rPh sb="32" eb="33">
      <t>ヒ</t>
    </rPh>
    <phoneticPr fontId="1"/>
  </si>
  <si>
    <t>パソコン講座「エクセル入門」　ちょっと一言③　　平成27年７月７日</t>
    <rPh sb="4" eb="6">
      <t>コウザ</t>
    </rPh>
    <rPh sb="11" eb="13">
      <t>ニュウモン</t>
    </rPh>
    <rPh sb="19" eb="21">
      <t>ヒトコト</t>
    </rPh>
    <rPh sb="24" eb="26">
      <t>ヘイセイ</t>
    </rPh>
    <rPh sb="28" eb="29">
      <t>ネン</t>
    </rPh>
    <rPh sb="30" eb="31">
      <t>ガツ</t>
    </rPh>
    <rPh sb="32" eb="33">
      <t>ヒ</t>
    </rPh>
    <phoneticPr fontId="1"/>
  </si>
  <si>
    <t>パソコン講座「　　　　　　　　　　　　　」　ちょっと一言①～④　　　平成28年　月　日　</t>
    <rPh sb="4" eb="6">
      <t>コウザ</t>
    </rPh>
    <rPh sb="26" eb="28">
      <t>ヒトコト</t>
    </rPh>
    <rPh sb="34" eb="36">
      <t>ヘイセイ</t>
    </rPh>
    <rPh sb="38" eb="39">
      <t>ネン</t>
    </rPh>
    <rPh sb="40" eb="41">
      <t>ガツ</t>
    </rPh>
    <rPh sb="42" eb="43">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</si>
</sst>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m&quot;月&quot;d&quot;日&quot;;@"/>
  </numFmts>
  <fonts count="2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0" fontId="6" fillId="0" borderId="0"/>
    <xf numFmtId="0" fontId="7" fillId="0" borderId="0">
      <alignment vertical="center"/>
    </xf>
  </cellStyleXfs>
  <cellXfs count="174">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0" fontId="18" fillId="0" borderId="0"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0" fontId="18" fillId="6" borderId="16" xfId="2" applyFont="1" applyFill="1" applyBorder="1">
      <alignment vertical="center"/>
    </xf>
    <xf numFmtId="0" fontId="18" fillId="6" borderId="17" xfId="2" applyFont="1" applyFill="1" applyBorder="1">
      <alignment vertical="center"/>
    </xf>
    <xf numFmtId="0" fontId="18" fillId="6" borderId="18" xfId="2" applyFont="1" applyFill="1" applyBorder="1">
      <alignment vertical="center"/>
    </xf>
    <xf numFmtId="0" fontId="18" fillId="6" borderId="19" xfId="2" applyFont="1" applyFill="1" applyBorder="1">
      <alignment vertical="center"/>
    </xf>
    <xf numFmtId="176" fontId="17" fillId="0" borderId="20" xfId="2" applyNumberFormat="1" applyFont="1" applyBorder="1">
      <alignment vertical="center"/>
    </xf>
    <xf numFmtId="176" fontId="17" fillId="0" borderId="21" xfId="2" applyNumberFormat="1" applyFont="1" applyBorder="1">
      <alignment vertical="center"/>
    </xf>
    <xf numFmtId="0" fontId="17" fillId="0" borderId="22" xfId="2" applyFont="1" applyBorder="1" applyAlignment="1">
      <alignment horizontal="center" vertical="center"/>
    </xf>
    <xf numFmtId="176" fontId="17" fillId="0" borderId="23" xfId="2" applyNumberFormat="1" applyFont="1" applyBorder="1">
      <alignment vertical="center"/>
    </xf>
    <xf numFmtId="176" fontId="17" fillId="0" borderId="24" xfId="2" applyNumberFormat="1" applyFont="1" applyBorder="1">
      <alignment vertical="center"/>
    </xf>
    <xf numFmtId="176" fontId="17" fillId="0" borderId="25" xfId="2" applyNumberFormat="1" applyFont="1" applyBorder="1">
      <alignment vertical="center"/>
    </xf>
    <xf numFmtId="176" fontId="17" fillId="0" borderId="22" xfId="2" applyNumberFormat="1" applyFont="1" applyBorder="1">
      <alignment vertical="center"/>
    </xf>
    <xf numFmtId="176" fontId="17" fillId="0" borderId="26"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0" fillId="0" borderId="3" xfId="0" applyBorder="1" applyAlignment="1">
      <alignment horizontal="center" vertical="center"/>
    </xf>
    <xf numFmtId="0" fontId="5" fillId="0" borderId="1" xfId="0" applyFont="1" applyBorder="1" applyAlignment="1">
      <alignment vertical="center" wrapText="1"/>
    </xf>
    <xf numFmtId="0" fontId="0" fillId="0" borderId="12" xfId="0" applyBorder="1">
      <alignment vertical="center"/>
    </xf>
    <xf numFmtId="0" fontId="0" fillId="0" borderId="12" xfId="0" applyBorder="1" applyAlignment="1">
      <alignment vertical="center" wrapText="1"/>
    </xf>
    <xf numFmtId="56" fontId="7" fillId="0" borderId="1" xfId="2" applyNumberFormat="1" applyBorder="1" applyAlignment="1">
      <alignment horizontal="center" vertical="center"/>
    </xf>
    <xf numFmtId="177" fontId="7" fillId="0" borderId="3" xfId="2" applyNumberFormat="1" applyBorder="1" applyAlignment="1">
      <alignment horizontal="center" vertical="center"/>
    </xf>
    <xf numFmtId="55" fontId="7" fillId="0" borderId="3" xfId="2" applyNumberForma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17" fillId="7" borderId="28" xfId="2" applyFont="1" applyFill="1" applyBorder="1" applyAlignment="1">
      <alignment horizontal="right" vertical="center"/>
    </xf>
    <xf numFmtId="0" fontId="17" fillId="0" borderId="28" xfId="2" applyFont="1" applyBorder="1" applyAlignment="1">
      <alignment horizontal="center" vertical="center"/>
    </xf>
    <xf numFmtId="0" fontId="17" fillId="0" borderId="0" xfId="2" applyFont="1" applyAlignment="1">
      <alignment horizontal="left" vertical="center"/>
    </xf>
    <xf numFmtId="0" fontId="18" fillId="5" borderId="29" xfId="2" applyFont="1" applyFill="1" applyBorder="1" applyAlignment="1">
      <alignment horizontal="center" vertical="center"/>
    </xf>
    <xf numFmtId="0" fontId="18" fillId="5" borderId="30" xfId="2" applyFont="1" applyFill="1" applyBorder="1" applyAlignment="1">
      <alignment horizontal="center" vertical="center"/>
    </xf>
    <xf numFmtId="0" fontId="18" fillId="5" borderId="31" xfId="2" applyFont="1" applyFill="1" applyBorder="1" applyAlignment="1">
      <alignment horizontal="center" vertical="center"/>
    </xf>
    <xf numFmtId="0" fontId="18" fillId="6" borderId="32" xfId="2" applyFont="1" applyFill="1" applyBorder="1" applyAlignment="1">
      <alignment horizontal="center" vertical="center"/>
    </xf>
    <xf numFmtId="0" fontId="18" fillId="0" borderId="1" xfId="2" applyFont="1" applyBorder="1">
      <alignment vertical="center"/>
    </xf>
    <xf numFmtId="0" fontId="18" fillId="0" borderId="33" xfId="2" applyFont="1" applyBorder="1">
      <alignment vertical="center"/>
    </xf>
    <xf numFmtId="0" fontId="18" fillId="6" borderId="19" xfId="2" applyFont="1" applyFill="1" applyBorder="1" applyAlignment="1">
      <alignment horizontal="center" vertical="center"/>
    </xf>
    <xf numFmtId="0" fontId="18" fillId="0" borderId="20" xfId="2" applyFont="1" applyBorder="1">
      <alignment vertical="center"/>
    </xf>
    <xf numFmtId="0" fontId="18" fillId="0" borderId="27" xfId="2" applyFont="1" applyBorder="1">
      <alignment vertical="center"/>
    </xf>
    <xf numFmtId="0" fontId="3" fillId="0" borderId="0" xfId="2" applyFont="1" applyAlignment="1">
      <alignment vertical="center" wrapText="1"/>
    </xf>
    <xf numFmtId="0" fontId="3" fillId="0" borderId="0" xfId="2" applyFont="1" applyAlignment="1">
      <alignment horizontal="left" vertical="center"/>
    </xf>
    <xf numFmtId="0" fontId="0" fillId="6" borderId="2" xfId="0" applyFill="1" applyBorder="1" applyAlignment="1" applyProtection="1">
      <alignment horizontal="center" vertical="center"/>
      <protection locked="0"/>
    </xf>
    <xf numFmtId="0" fontId="0" fillId="6" borderId="0" xfId="0" applyFill="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wrapText="1"/>
      <protection locked="0"/>
    </xf>
    <xf numFmtId="0" fontId="0" fillId="6" borderId="1" xfId="0" applyFill="1" applyBorder="1" applyAlignment="1" applyProtection="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6" fontId="17" fillId="0" borderId="34" xfId="2" applyNumberFormat="1" applyFont="1" applyBorder="1">
      <alignment vertical="center"/>
    </xf>
    <xf numFmtId="176" fontId="17" fillId="0" borderId="35" xfId="2" applyNumberFormat="1" applyFont="1" applyBorder="1">
      <alignment vertical="center"/>
    </xf>
    <xf numFmtId="176" fontId="17" fillId="0" borderId="36" xfId="2" applyNumberFormat="1" applyFont="1" applyBorder="1">
      <alignment vertical="center"/>
    </xf>
    <xf numFmtId="176" fontId="17" fillId="0" borderId="37" xfId="2" applyNumberFormat="1" applyFont="1" applyBorder="1">
      <alignment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3" fillId="0" borderId="0" xfId="2" applyFont="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6</c:v>
                </c:pt>
                <c:pt idx="1">
                  <c:v>9</c:v>
                </c:pt>
                <c:pt idx="2">
                  <c:v>1</c:v>
                </c:pt>
                <c:pt idx="3">
                  <c:v>0</c:v>
                </c:pt>
                <c:pt idx="4">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8</c:v>
                </c:pt>
                <c:pt idx="1">
                  <c:v>3</c:v>
                </c:pt>
                <c:pt idx="2">
                  <c:v>2</c:v>
                </c:pt>
                <c:pt idx="3">
                  <c:v>2</c:v>
                </c:pt>
                <c:pt idx="4">
                  <c:v>1</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8</c:v>
                </c:pt>
                <c:pt idx="1">
                  <c:v>5</c:v>
                </c:pt>
                <c:pt idx="2">
                  <c:v>1</c:v>
                </c:pt>
                <c:pt idx="3">
                  <c:v>1</c:v>
                </c:pt>
                <c:pt idx="4">
                  <c:v>1</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13</c:v>
                </c:pt>
                <c:pt idx="1">
                  <c:v>3</c:v>
                </c:pt>
                <c:pt idx="2">
                  <c:v>0</c:v>
                </c:pt>
                <c:pt idx="3">
                  <c:v>0</c:v>
                </c:pt>
                <c:pt idx="4">
                  <c:v>0</c:v>
                </c:pt>
              </c:numCache>
            </c:numRef>
          </c:val>
          <c:smooth val="0"/>
        </c:ser>
        <c:dLbls>
          <c:showLegendKey val="0"/>
          <c:showVal val="1"/>
          <c:showCatName val="0"/>
          <c:showSerName val="0"/>
          <c:showPercent val="0"/>
          <c:showBubbleSize val="0"/>
        </c:dLbls>
        <c:marker val="1"/>
        <c:smooth val="0"/>
        <c:axId val="127545728"/>
        <c:axId val="127547264"/>
      </c:lineChart>
      <c:catAx>
        <c:axId val="127545728"/>
        <c:scaling>
          <c:orientation val="minMax"/>
        </c:scaling>
        <c:delete val="0"/>
        <c:axPos val="b"/>
        <c:numFmt formatCode="General" sourceLinked="1"/>
        <c:majorTickMark val="out"/>
        <c:minorTickMark val="none"/>
        <c:tickLblPos val="nextTo"/>
        <c:crossAx val="127547264"/>
        <c:crosses val="autoZero"/>
        <c:auto val="1"/>
        <c:lblAlgn val="ctr"/>
        <c:lblOffset val="100"/>
        <c:noMultiLvlLbl val="0"/>
      </c:catAx>
      <c:valAx>
        <c:axId val="127547264"/>
        <c:scaling>
          <c:orientation val="minMax"/>
        </c:scaling>
        <c:delete val="0"/>
        <c:axPos val="l"/>
        <c:majorGridlines/>
        <c:numFmt formatCode="0_);[Red]\(0\)" sourceLinked="1"/>
        <c:majorTickMark val="out"/>
        <c:minorTickMark val="none"/>
        <c:tickLblPos val="nextTo"/>
        <c:crossAx val="12754572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2</c:v>
                </c:pt>
                <c:pt idx="2">
                  <c:v>3</c:v>
                </c:pt>
                <c:pt idx="3">
                  <c:v>8</c:v>
                </c:pt>
                <c:pt idx="4">
                  <c:v>2</c:v>
                </c:pt>
                <c:pt idx="5">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1</c:v>
                </c:pt>
                <c:pt idx="1">
                  <c:v>1</c:v>
                </c:pt>
                <c:pt idx="2">
                  <c:v>5</c:v>
                </c:pt>
                <c:pt idx="3">
                  <c:v>7</c:v>
                </c:pt>
                <c:pt idx="4">
                  <c:v>1</c:v>
                </c:pt>
                <c:pt idx="5">
                  <c:v>1</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5</c:v>
                </c:pt>
                <c:pt idx="2">
                  <c:v>7</c:v>
                </c:pt>
                <c:pt idx="3">
                  <c:v>2</c:v>
                </c:pt>
                <c:pt idx="4">
                  <c:v>1</c:v>
                </c:pt>
                <c:pt idx="5">
                  <c:v>1</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2</c:v>
                </c:pt>
                <c:pt idx="1">
                  <c:v>1</c:v>
                </c:pt>
                <c:pt idx="2">
                  <c:v>6</c:v>
                </c:pt>
                <c:pt idx="3">
                  <c:v>7</c:v>
                </c:pt>
                <c:pt idx="4">
                  <c:v>0</c:v>
                </c:pt>
                <c:pt idx="5">
                  <c:v>0</c:v>
                </c:pt>
              </c:numCache>
            </c:numRef>
          </c:val>
          <c:smooth val="0"/>
        </c:ser>
        <c:dLbls>
          <c:showLegendKey val="0"/>
          <c:showVal val="1"/>
          <c:showCatName val="0"/>
          <c:showSerName val="0"/>
          <c:showPercent val="0"/>
          <c:showBubbleSize val="0"/>
        </c:dLbls>
        <c:marker val="1"/>
        <c:smooth val="0"/>
        <c:axId val="128321408"/>
        <c:axId val="128322944"/>
      </c:lineChart>
      <c:catAx>
        <c:axId val="128321408"/>
        <c:scaling>
          <c:orientation val="minMax"/>
        </c:scaling>
        <c:delete val="0"/>
        <c:axPos val="b"/>
        <c:numFmt formatCode="General" sourceLinked="1"/>
        <c:majorTickMark val="out"/>
        <c:minorTickMark val="none"/>
        <c:tickLblPos val="nextTo"/>
        <c:crossAx val="128322944"/>
        <c:crosses val="autoZero"/>
        <c:auto val="1"/>
        <c:lblAlgn val="ctr"/>
        <c:lblOffset val="100"/>
        <c:noMultiLvlLbl val="0"/>
      </c:catAx>
      <c:valAx>
        <c:axId val="128322944"/>
        <c:scaling>
          <c:orientation val="minMax"/>
        </c:scaling>
        <c:delete val="0"/>
        <c:axPos val="l"/>
        <c:majorGridlines/>
        <c:numFmt formatCode="0_);[Red]\(0\)" sourceLinked="1"/>
        <c:majorTickMark val="out"/>
        <c:minorTickMark val="none"/>
        <c:tickLblPos val="nextTo"/>
        <c:crossAx val="128321408"/>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0</c:v>
                </c:pt>
                <c:pt idx="1">
                  <c:v>1</c:v>
                </c:pt>
                <c:pt idx="2">
                  <c:v>11</c:v>
                </c:pt>
                <c:pt idx="3">
                  <c:v>3</c:v>
                </c:pt>
                <c:pt idx="4">
                  <c:v>1</c:v>
                </c:pt>
                <c:pt idx="5">
                  <c:v>0</c:v>
                </c:pt>
              </c:numCache>
            </c:numRef>
          </c:val>
          <c:smooth val="0"/>
        </c:ser>
        <c:ser>
          <c:idx val="1"/>
          <c:order val="1"/>
          <c:tx>
            <c:strRef>
              <c:f>まとめ!$D$5</c:f>
              <c:strCache>
                <c:ptCount val="1"/>
                <c:pt idx="0">
                  <c:v>2回目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6</c:v>
                </c:pt>
                <c:pt idx="2">
                  <c:v>4</c:v>
                </c:pt>
                <c:pt idx="3">
                  <c:v>3</c:v>
                </c:pt>
                <c:pt idx="4">
                  <c:v>1</c:v>
                </c:pt>
                <c:pt idx="5">
                  <c:v>1</c:v>
                </c:pt>
              </c:numCache>
            </c:numRef>
          </c:val>
          <c:smooth val="0"/>
        </c:ser>
        <c:ser>
          <c:idx val="2"/>
          <c:order val="2"/>
          <c:tx>
            <c:strRef>
              <c:f>まとめ!$E$5</c:f>
              <c:strCache>
                <c:ptCount val="1"/>
                <c:pt idx="0">
                  <c:v>3回目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1</c:v>
                </c:pt>
                <c:pt idx="1">
                  <c:v>7</c:v>
                </c:pt>
                <c:pt idx="2">
                  <c:v>5</c:v>
                </c:pt>
                <c:pt idx="3">
                  <c:v>1</c:v>
                </c:pt>
                <c:pt idx="4">
                  <c:v>1</c:v>
                </c:pt>
                <c:pt idx="5">
                  <c:v>1</c:v>
                </c:pt>
              </c:numCache>
            </c:numRef>
          </c:val>
          <c:smooth val="0"/>
        </c:ser>
        <c:ser>
          <c:idx val="3"/>
          <c:order val="3"/>
          <c:tx>
            <c:strRef>
              <c:f>まとめ!$F$5</c:f>
              <c:strCache>
                <c:ptCount val="1"/>
                <c:pt idx="0">
                  <c:v>4回目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1</c:v>
                </c:pt>
                <c:pt idx="1">
                  <c:v>12</c:v>
                </c:pt>
                <c:pt idx="2">
                  <c:v>3</c:v>
                </c:pt>
                <c:pt idx="3">
                  <c:v>0</c:v>
                </c:pt>
                <c:pt idx="4">
                  <c:v>0</c:v>
                </c:pt>
                <c:pt idx="5">
                  <c:v>0</c:v>
                </c:pt>
              </c:numCache>
            </c:numRef>
          </c:val>
          <c:smooth val="0"/>
        </c:ser>
        <c:dLbls>
          <c:showLegendKey val="0"/>
          <c:showVal val="1"/>
          <c:showCatName val="0"/>
          <c:showSerName val="0"/>
          <c:showPercent val="0"/>
          <c:showBubbleSize val="0"/>
        </c:dLbls>
        <c:marker val="1"/>
        <c:smooth val="0"/>
        <c:axId val="128372096"/>
        <c:axId val="128386176"/>
      </c:lineChart>
      <c:catAx>
        <c:axId val="128372096"/>
        <c:scaling>
          <c:orientation val="minMax"/>
        </c:scaling>
        <c:delete val="0"/>
        <c:axPos val="b"/>
        <c:numFmt formatCode="General" sourceLinked="1"/>
        <c:majorTickMark val="out"/>
        <c:minorTickMark val="none"/>
        <c:tickLblPos val="nextTo"/>
        <c:crossAx val="128386176"/>
        <c:crosses val="autoZero"/>
        <c:auto val="1"/>
        <c:lblAlgn val="ctr"/>
        <c:lblOffset val="100"/>
        <c:noMultiLvlLbl val="0"/>
      </c:catAx>
      <c:valAx>
        <c:axId val="128386176"/>
        <c:scaling>
          <c:orientation val="minMax"/>
        </c:scaling>
        <c:delete val="0"/>
        <c:axPos val="l"/>
        <c:majorGridlines/>
        <c:numFmt formatCode="0_);[Red]\(0\)" sourceLinked="1"/>
        <c:majorTickMark val="out"/>
        <c:minorTickMark val="none"/>
        <c:tickLblPos val="nextTo"/>
        <c:crossAx val="128372096"/>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40台</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1</c:v>
                </c:pt>
                <c:pt idx="5">
                  <c:v>4</c:v>
                </c:pt>
                <c:pt idx="6">
                  <c:v>1</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40台</c:v>
                </c:pt>
                <c:pt idx="3">
                  <c:v>50代</c:v>
                </c:pt>
                <c:pt idx="4">
                  <c:v>60代</c:v>
                </c:pt>
                <c:pt idx="5">
                  <c:v>70代</c:v>
                </c:pt>
                <c:pt idx="6">
                  <c:v>80代</c:v>
                </c:pt>
              </c:strCache>
            </c:strRef>
          </c:cat>
          <c:val>
            <c:numRef>
              <c:f>まとめ!$K$9:$K$15</c:f>
              <c:numCache>
                <c:formatCode>General</c:formatCode>
                <c:ptCount val="7"/>
                <c:pt idx="0">
                  <c:v>1</c:v>
                </c:pt>
                <c:pt idx="1">
                  <c:v>1</c:v>
                </c:pt>
                <c:pt idx="2">
                  <c:v>2</c:v>
                </c:pt>
                <c:pt idx="3">
                  <c:v>0</c:v>
                </c:pt>
                <c:pt idx="4">
                  <c:v>4</c:v>
                </c:pt>
                <c:pt idx="5">
                  <c:v>0</c:v>
                </c:pt>
                <c:pt idx="6">
                  <c:v>0</c:v>
                </c:pt>
              </c:numCache>
            </c:numRef>
          </c:val>
        </c:ser>
        <c:dLbls>
          <c:showLegendKey val="0"/>
          <c:showVal val="0"/>
          <c:showCatName val="0"/>
          <c:showSerName val="0"/>
          <c:showPercent val="0"/>
          <c:showBubbleSize val="0"/>
        </c:dLbls>
        <c:gapWidth val="150"/>
        <c:axId val="128421248"/>
        <c:axId val="128423040"/>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40台</c:v>
                </c:pt>
                <c:pt idx="3">
                  <c:v>50代</c:v>
                </c:pt>
                <c:pt idx="4">
                  <c:v>60代</c:v>
                </c:pt>
                <c:pt idx="5">
                  <c:v>70代</c:v>
                </c:pt>
                <c:pt idx="6">
                  <c:v>80代</c:v>
                </c:pt>
              </c:strCache>
            </c:strRef>
          </c:cat>
          <c:val>
            <c:numRef>
              <c:f>まとめ!$L$9:$L$15</c:f>
              <c:numCache>
                <c:formatCode>General</c:formatCode>
                <c:ptCount val="7"/>
                <c:pt idx="0">
                  <c:v>1</c:v>
                </c:pt>
                <c:pt idx="1">
                  <c:v>1</c:v>
                </c:pt>
                <c:pt idx="2">
                  <c:v>2</c:v>
                </c:pt>
                <c:pt idx="3">
                  <c:v>0</c:v>
                </c:pt>
                <c:pt idx="4">
                  <c:v>5</c:v>
                </c:pt>
                <c:pt idx="5">
                  <c:v>4</c:v>
                </c:pt>
                <c:pt idx="6">
                  <c:v>1</c:v>
                </c:pt>
              </c:numCache>
            </c:numRef>
          </c:val>
          <c:smooth val="1"/>
        </c:ser>
        <c:dLbls>
          <c:showLegendKey val="0"/>
          <c:showVal val="0"/>
          <c:showCatName val="0"/>
          <c:showSerName val="0"/>
          <c:showPercent val="0"/>
          <c:showBubbleSize val="0"/>
        </c:dLbls>
        <c:marker val="1"/>
        <c:smooth val="0"/>
        <c:axId val="128421248"/>
        <c:axId val="128423040"/>
      </c:lineChart>
      <c:catAx>
        <c:axId val="128421248"/>
        <c:scaling>
          <c:orientation val="minMax"/>
        </c:scaling>
        <c:delete val="0"/>
        <c:axPos val="b"/>
        <c:majorTickMark val="out"/>
        <c:minorTickMark val="none"/>
        <c:tickLblPos val="nextTo"/>
        <c:crossAx val="128423040"/>
        <c:crosses val="autoZero"/>
        <c:auto val="1"/>
        <c:lblAlgn val="ctr"/>
        <c:lblOffset val="100"/>
        <c:noMultiLvlLbl val="0"/>
      </c:catAx>
      <c:valAx>
        <c:axId val="128423040"/>
        <c:scaling>
          <c:orientation val="minMax"/>
          <c:max val="6"/>
        </c:scaling>
        <c:delete val="0"/>
        <c:axPos val="l"/>
        <c:majorGridlines/>
        <c:numFmt formatCode="General" sourceLinked="1"/>
        <c:majorTickMark val="out"/>
        <c:minorTickMark val="none"/>
        <c:tickLblPos val="nextTo"/>
        <c:crossAx val="128421248"/>
        <c:crosses val="autoZero"/>
        <c:crossBetween val="between"/>
        <c:majorUnit val="1"/>
      </c:valAx>
    </c:plotArea>
    <c:legend>
      <c:legendPos val="r"/>
      <c:layout/>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45720</xdr:colOff>
          <xdr:row>0</xdr:row>
          <xdr:rowOff>22860</xdr:rowOff>
        </xdr:from>
        <xdr:to>
          <xdr:col>14</xdr:col>
          <xdr:colOff>1036320</xdr:colOff>
          <xdr:row>1</xdr:row>
          <xdr:rowOff>30480</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45720</xdr:rowOff>
        </xdr:from>
        <xdr:to>
          <xdr:col>14</xdr:col>
          <xdr:colOff>1104900</xdr:colOff>
          <xdr:row>1</xdr:row>
          <xdr:rowOff>60960</xdr:rowOff>
        </xdr:to>
        <xdr:sp macro="" textlink="">
          <xdr:nvSpPr>
            <xdr:cNvPr id="5121" name="Button 1" hidden="1">
              <a:extLst>
                <a:ext uri="{63B3BB69-23CF-44E3-9099-C40C66FF867C}">
                  <a14:compatExt spid="_x0000_s5121"/>
                </a:ext>
              </a:extLst>
            </xdr:cNvPr>
            <xdr:cNvSpPr/>
          </xdr:nvSpPr>
          <xdr:spPr>
            <a:xfrm>
              <a:off x="0" y="0"/>
              <a:ext cx="0" cy="0"/>
            </a:xfrm>
            <a:prstGeom prst="rect">
              <a:avLst/>
            </a:prstGeom>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139700</xdr:colOff>
      <xdr:row>58</xdr:row>
      <xdr:rowOff>39552</xdr:rowOff>
    </xdr:from>
    <xdr:to>
      <xdr:col>4</xdr:col>
      <xdr:colOff>125186</xdr:colOff>
      <xdr:row>81</xdr:row>
      <xdr:rowOff>64226</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21772</xdr:colOff>
      <xdr:row>58</xdr:row>
      <xdr:rowOff>111034</xdr:rowOff>
    </xdr:from>
    <xdr:to>
      <xdr:col>12</xdr:col>
      <xdr:colOff>432526</xdr:colOff>
      <xdr:row>74</xdr:row>
      <xdr:rowOff>63500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187961</xdr:colOff>
      <xdr:row>37</xdr:row>
      <xdr:rowOff>30480</xdr:rowOff>
    </xdr:from>
    <xdr:to>
      <xdr:col>4</xdr:col>
      <xdr:colOff>44632</xdr:colOff>
      <xdr:row>56</xdr:row>
      <xdr:rowOff>156391</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30842</xdr:colOff>
      <xdr:row>37</xdr:row>
      <xdr:rowOff>68943</xdr:rowOff>
    </xdr:from>
    <xdr:to>
      <xdr:col>12</xdr:col>
      <xdr:colOff>390071</xdr:colOff>
      <xdr:row>54</xdr:row>
      <xdr:rowOff>34471</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IE/DEMIEV9L/&#12385;&#12423;&#12387;&#12392;&#19968;&#35328;&#12414;&#12392;&#124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日目"/>
      <sheetName val="2日目"/>
      <sheetName val="3日目"/>
      <sheetName val="４日目"/>
      <sheetName val="まとめ"/>
      <sheetName val="入力の仕方"/>
      <sheetName val="原簿"/>
      <sheetName val="ちょっと一言まとめ"/>
    </sheetNames>
    <definedNames>
      <definedName name="クリア"/>
      <definedName name="集計"/>
    </defined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19"/>
  <sheetViews>
    <sheetView zoomScaleNormal="100" workbookViewId="0">
      <selection activeCell="W13" sqref="W13"/>
    </sheetView>
  </sheetViews>
  <sheetFormatPr defaultRowHeight="13.2"/>
  <cols>
    <col min="1" max="1" width="3.21875" customWidth="1"/>
    <col min="2" max="4" width="3.21875" style="3" customWidth="1"/>
    <col min="5" max="5" width="3.44140625" style="3" customWidth="1"/>
    <col min="6" max="6" width="2.88671875" style="3" customWidth="1"/>
    <col min="7" max="7" width="13.6640625" customWidth="1"/>
    <col min="8" max="8" width="2.88671875" style="3" customWidth="1"/>
    <col min="9" max="9" width="20.33203125" customWidth="1"/>
    <col min="10" max="10" width="2.88671875" style="3" customWidth="1"/>
    <col min="11" max="11" width="17.88671875" customWidth="1"/>
    <col min="12" max="12" width="52.6640625" customWidth="1"/>
    <col min="13" max="13" width="28.66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s>
  <sheetData>
    <row r="1" spans="1:29" ht="26.25" customHeight="1">
      <c r="E1" s="149" t="s">
        <v>159</v>
      </c>
      <c r="F1" s="149"/>
      <c r="G1" s="149"/>
      <c r="H1" s="149"/>
      <c r="I1" s="149"/>
      <c r="J1" s="149"/>
      <c r="K1" s="149"/>
      <c r="L1" s="149"/>
    </row>
    <row r="2" spans="1:29" ht="9.9" customHeight="1">
      <c r="E2" s="150"/>
      <c r="F2" s="150"/>
      <c r="G2" s="151"/>
      <c r="H2" s="151"/>
      <c r="I2" s="151"/>
      <c r="J2" s="151"/>
      <c r="K2" s="151"/>
      <c r="L2" s="151"/>
    </row>
    <row r="3" spans="1:29" ht="27.9" customHeight="1">
      <c r="A3" s="25" t="s">
        <v>27</v>
      </c>
      <c r="B3" s="152" t="s">
        <v>0</v>
      </c>
      <c r="C3" s="152"/>
      <c r="D3" s="152"/>
      <c r="E3" s="148"/>
      <c r="F3" s="147" t="s">
        <v>1</v>
      </c>
      <c r="G3" s="148"/>
      <c r="H3" s="147" t="s">
        <v>2</v>
      </c>
      <c r="I3" s="148"/>
      <c r="J3" s="147" t="s">
        <v>3</v>
      </c>
      <c r="K3" s="148"/>
      <c r="L3" s="1" t="s">
        <v>4</v>
      </c>
      <c r="M3" s="1" t="s">
        <v>61</v>
      </c>
      <c r="N3" s="153" t="s">
        <v>9</v>
      </c>
      <c r="O3" s="154"/>
      <c r="P3" s="22" t="s">
        <v>24</v>
      </c>
      <c r="Q3" s="19"/>
      <c r="R3" s="153" t="s">
        <v>10</v>
      </c>
      <c r="S3" s="154"/>
      <c r="T3" s="9" t="s">
        <v>24</v>
      </c>
      <c r="U3" s="7"/>
      <c r="V3" s="145" t="s">
        <v>11</v>
      </c>
      <c r="W3" s="146"/>
      <c r="X3" s="23" t="s">
        <v>24</v>
      </c>
      <c r="Z3" s="115" t="s">
        <v>108</v>
      </c>
      <c r="AA3" s="115" t="s">
        <v>6</v>
      </c>
      <c r="AB3" s="115" t="s">
        <v>7</v>
      </c>
      <c r="AC3" s="115" t="s">
        <v>26</v>
      </c>
    </row>
    <row r="4" spans="1:29" ht="29.25" customHeight="1">
      <c r="A4" s="20">
        <v>1</v>
      </c>
      <c r="B4" s="20">
        <v>20</v>
      </c>
      <c r="C4" s="20" t="s">
        <v>28</v>
      </c>
      <c r="D4" s="20" t="s">
        <v>60</v>
      </c>
      <c r="E4" s="20" t="s">
        <v>8</v>
      </c>
      <c r="F4" s="20">
        <v>3</v>
      </c>
      <c r="G4" s="1" t="str">
        <f>IF(F4="","",VLOOKUP(F4,$N$4:$P$9,2,FALSE))</f>
        <v>普通だった</v>
      </c>
      <c r="H4" s="20">
        <v>1</v>
      </c>
      <c r="I4" s="2" t="str">
        <f>IF(H4="","",VLOOKUP(H4,$R$4:$T$8,2,FALSE))</f>
        <v>知らないことが多かった</v>
      </c>
      <c r="J4" s="21">
        <v>3</v>
      </c>
      <c r="K4" s="1" t="str">
        <f>IF(J4="","",VLOOKUP(J4,$V$4:$X$9,2,FALSE))</f>
        <v>普通だった</v>
      </c>
      <c r="L4" s="2" t="s">
        <v>62</v>
      </c>
      <c r="M4" s="103" t="s">
        <v>83</v>
      </c>
      <c r="N4" s="9">
        <v>1</v>
      </c>
      <c r="O4" s="12" t="s">
        <v>14</v>
      </c>
      <c r="P4" s="12">
        <f>COUNTIF($F$4:$F$19,N4)</f>
        <v>0</v>
      </c>
      <c r="Q4" s="7"/>
      <c r="R4" s="10">
        <v>1</v>
      </c>
      <c r="S4" s="13" t="s">
        <v>18</v>
      </c>
      <c r="T4" s="12">
        <f>COUNTIF($H$4:$H$19,R4)</f>
        <v>6</v>
      </c>
      <c r="U4" s="7"/>
      <c r="V4" s="9">
        <v>1</v>
      </c>
      <c r="W4" s="18" t="s">
        <v>21</v>
      </c>
      <c r="X4" s="12">
        <f>COUNTIF($J$4:$J$19,V4)</f>
        <v>1</v>
      </c>
      <c r="Z4" s="115">
        <v>20</v>
      </c>
      <c r="AA4" s="116">
        <f>COUNTIFS($B$4:$B$19,"&gt;=20",$B$4:$B$19,"&lt;=29",$D$4:$D$19,AA$3)</f>
        <v>0</v>
      </c>
      <c r="AB4" s="116">
        <f>COUNTIFS($B$4:$B$19,"&gt;=20",$B$4:$B$19,"&lt;=29",$D$4:$D$19,AB$3)</f>
        <v>1</v>
      </c>
      <c r="AC4" s="116">
        <f>SUM(AA4:AB4)</f>
        <v>1</v>
      </c>
    </row>
    <row r="5" spans="1:29" ht="42.75" customHeight="1">
      <c r="A5" s="20">
        <v>2</v>
      </c>
      <c r="B5" s="20">
        <v>30</v>
      </c>
      <c r="C5" s="20" t="s">
        <v>28</v>
      </c>
      <c r="D5" s="20" t="s">
        <v>60</v>
      </c>
      <c r="E5" s="20" t="s">
        <v>8</v>
      </c>
      <c r="F5" s="20">
        <v>4</v>
      </c>
      <c r="G5" s="1" t="str">
        <f t="shared" ref="G5:G17" si="0">IF(F5="","",VLOOKUP(F5,$N$4:$P$9,2,FALSE))</f>
        <v>やさしかった</v>
      </c>
      <c r="H5" s="20">
        <v>2</v>
      </c>
      <c r="I5" s="2" t="str">
        <f t="shared" ref="I5:I17" si="1">IF(H5="","",VLOOKUP(H5,$R$4:$T$8,2,FALSE))</f>
        <v>半分くらいは知っていた</v>
      </c>
      <c r="J5" s="21">
        <v>4</v>
      </c>
      <c r="K5" s="1" t="str">
        <f t="shared" ref="K5:K17" si="2">IF(J5="","",VLOOKUP(J5,$V$4:$X$9,2,FALSE))</f>
        <v>分かりやすかった</v>
      </c>
      <c r="L5" s="2" t="s">
        <v>63</v>
      </c>
      <c r="M5" s="2" t="s">
        <v>85</v>
      </c>
      <c r="N5" s="9">
        <v>2</v>
      </c>
      <c r="O5" s="12" t="s">
        <v>15</v>
      </c>
      <c r="P5" s="12">
        <f t="shared" ref="P5:P9" si="3">COUNTIF($F$4:$F$19,N5)</f>
        <v>1</v>
      </c>
      <c r="Q5" s="7"/>
      <c r="R5" s="10">
        <v>2</v>
      </c>
      <c r="S5" s="14" t="s">
        <v>19</v>
      </c>
      <c r="T5" s="12">
        <f t="shared" ref="T5:T8" si="4">COUNTIF($H$4:$H$19,R5)</f>
        <v>9</v>
      </c>
      <c r="U5" s="7"/>
      <c r="V5" s="9">
        <v>2</v>
      </c>
      <c r="W5" s="8" t="s">
        <v>22</v>
      </c>
      <c r="X5" s="12">
        <f t="shared" ref="X5:X9" si="5">COUNTIF($J$4:$J$19,V5)</f>
        <v>2</v>
      </c>
      <c r="Z5" s="115">
        <v>30</v>
      </c>
      <c r="AA5" s="116">
        <f>COUNTIFS($B$4:$B$19,"&gt;=30",$B$4:$B$19,"&lt;=39",$D$4:$D$19,AA$3)</f>
        <v>0</v>
      </c>
      <c r="AB5" s="116">
        <f>COUNTIFS($B$4:$B$19,"&gt;=30",$B$4:$B$19,"&lt;=39",$D$4:$D$19,AB$3)</f>
        <v>1</v>
      </c>
      <c r="AC5" s="116">
        <f t="shared" ref="AC5:AC10" si="6">SUM(AA5:AB5)</f>
        <v>1</v>
      </c>
    </row>
    <row r="6" spans="1:29" ht="50.1" customHeight="1">
      <c r="A6" s="20">
        <v>3</v>
      </c>
      <c r="B6" s="20">
        <v>40</v>
      </c>
      <c r="C6" s="20" t="s">
        <v>28</v>
      </c>
      <c r="D6" s="20" t="s">
        <v>60</v>
      </c>
      <c r="E6" s="20" t="s">
        <v>8</v>
      </c>
      <c r="F6" s="20">
        <v>4</v>
      </c>
      <c r="G6" s="1" t="str">
        <f t="shared" si="0"/>
        <v>やさしかった</v>
      </c>
      <c r="H6" s="20">
        <v>2</v>
      </c>
      <c r="I6" s="2" t="str">
        <f t="shared" si="1"/>
        <v>半分くらいは知っていた</v>
      </c>
      <c r="J6" s="21">
        <v>4</v>
      </c>
      <c r="K6" s="1" t="str">
        <f t="shared" si="2"/>
        <v>分かりやすかった</v>
      </c>
      <c r="L6" s="2" t="s">
        <v>64</v>
      </c>
      <c r="M6" s="2" t="s">
        <v>84</v>
      </c>
      <c r="N6" s="9">
        <v>3</v>
      </c>
      <c r="O6" s="12" t="s">
        <v>16</v>
      </c>
      <c r="P6" s="12">
        <f t="shared" si="3"/>
        <v>11</v>
      </c>
      <c r="Q6" s="7"/>
      <c r="R6" s="9">
        <v>3</v>
      </c>
      <c r="S6" s="15" t="s">
        <v>20</v>
      </c>
      <c r="T6" s="12">
        <f t="shared" si="4"/>
        <v>1</v>
      </c>
      <c r="U6" s="7"/>
      <c r="V6" s="9">
        <v>3</v>
      </c>
      <c r="W6" s="14" t="s">
        <v>16</v>
      </c>
      <c r="X6" s="12">
        <f t="shared" si="5"/>
        <v>3</v>
      </c>
      <c r="Z6" s="115">
        <v>40</v>
      </c>
      <c r="AA6" s="116">
        <f>COUNTIFS($B$4:$B$19,"&gt;=40",$B$4:$B$19,"&lt;=49",$D$4:$D$19,AA$3)</f>
        <v>0</v>
      </c>
      <c r="AB6" s="116">
        <f>COUNTIFS($B$4:$B$19,"&gt;=40",$B$4:$B$19,"&lt;=49",$D$4:$D$19,AB$3)</f>
        <v>2</v>
      </c>
      <c r="AC6" s="116">
        <f t="shared" si="6"/>
        <v>2</v>
      </c>
    </row>
    <row r="7" spans="1:29" ht="30" customHeight="1">
      <c r="A7" s="20">
        <v>4</v>
      </c>
      <c r="B7" s="20">
        <v>40</v>
      </c>
      <c r="C7" s="20" t="s">
        <v>28</v>
      </c>
      <c r="D7" s="20" t="s">
        <v>60</v>
      </c>
      <c r="E7" s="20" t="s">
        <v>8</v>
      </c>
      <c r="F7" s="20">
        <v>3</v>
      </c>
      <c r="G7" s="1" t="str">
        <f t="shared" si="0"/>
        <v>普通だった</v>
      </c>
      <c r="H7" s="20">
        <v>2</v>
      </c>
      <c r="I7" s="2" t="str">
        <f t="shared" si="1"/>
        <v>半分くらいは知っていた</v>
      </c>
      <c r="J7" s="21">
        <v>4</v>
      </c>
      <c r="K7" s="1" t="str">
        <f t="shared" si="2"/>
        <v>分かりやすかった</v>
      </c>
      <c r="L7" s="2" t="s">
        <v>65</v>
      </c>
      <c r="M7" s="2" t="s">
        <v>66</v>
      </c>
      <c r="N7" s="9">
        <v>4</v>
      </c>
      <c r="O7" s="12" t="s">
        <v>17</v>
      </c>
      <c r="P7" s="12">
        <f t="shared" si="3"/>
        <v>3</v>
      </c>
      <c r="Q7" s="7"/>
      <c r="R7" s="10">
        <v>5</v>
      </c>
      <c r="S7" s="16" t="s">
        <v>12</v>
      </c>
      <c r="T7" s="12">
        <f t="shared" si="4"/>
        <v>0</v>
      </c>
      <c r="U7" s="7"/>
      <c r="V7" s="9">
        <v>4</v>
      </c>
      <c r="W7" s="14" t="s">
        <v>23</v>
      </c>
      <c r="X7" s="12">
        <f t="shared" si="5"/>
        <v>8</v>
      </c>
      <c r="Z7" s="115">
        <v>50</v>
      </c>
      <c r="AA7" s="116">
        <f>COUNTIFS($B$4:$B$19,"&gt;=50",$B$4:$B$19,"&lt;=59",$D$4:$D$19,AA$3)</f>
        <v>0</v>
      </c>
      <c r="AB7" s="116">
        <f>COUNTIFS($B$4:$B$19,"&gt;=50",$B$4:$B$19,"&lt;=59",$D$4:$D$19,AB$3)</f>
        <v>0</v>
      </c>
      <c r="AC7" s="116">
        <f t="shared" si="6"/>
        <v>0</v>
      </c>
    </row>
    <row r="8" spans="1:29" ht="25.5" customHeight="1">
      <c r="A8" s="20">
        <v>5</v>
      </c>
      <c r="B8" s="20">
        <v>60</v>
      </c>
      <c r="C8" s="20" t="s">
        <v>28</v>
      </c>
      <c r="D8" s="20" t="s">
        <v>29</v>
      </c>
      <c r="E8" s="20" t="s">
        <v>8</v>
      </c>
      <c r="F8" s="20">
        <v>3</v>
      </c>
      <c r="G8" s="1" t="str">
        <f t="shared" si="0"/>
        <v>普通だった</v>
      </c>
      <c r="H8" s="20">
        <v>2</v>
      </c>
      <c r="I8" s="2" t="str">
        <f t="shared" si="1"/>
        <v>半分くらいは知っていた</v>
      </c>
      <c r="J8" s="21">
        <v>4</v>
      </c>
      <c r="K8" s="1" t="str">
        <f t="shared" si="2"/>
        <v>分かりやすかった</v>
      </c>
      <c r="L8" s="2" t="s">
        <v>67</v>
      </c>
      <c r="M8" s="2" t="s">
        <v>68</v>
      </c>
      <c r="N8" s="9">
        <v>5</v>
      </c>
      <c r="O8" s="16" t="s">
        <v>12</v>
      </c>
      <c r="P8" s="12">
        <f t="shared" si="3"/>
        <v>1</v>
      </c>
      <c r="Q8" s="7"/>
      <c r="R8" s="10">
        <v>6</v>
      </c>
      <c r="S8" s="16" t="s">
        <v>13</v>
      </c>
      <c r="T8" s="12">
        <f t="shared" si="4"/>
        <v>0</v>
      </c>
      <c r="U8" s="7"/>
      <c r="V8" s="9">
        <v>5</v>
      </c>
      <c r="W8" s="16" t="s">
        <v>12</v>
      </c>
      <c r="X8" s="12">
        <f t="shared" si="5"/>
        <v>2</v>
      </c>
      <c r="Z8" s="115">
        <v>60</v>
      </c>
      <c r="AA8" s="116">
        <f>COUNTIFS($B$4:$B$19,"&gt;=60",$B$4:$B$19,"&lt;=69",$D$4:$D$19,AA$3)</f>
        <v>1</v>
      </c>
      <c r="AB8" s="116">
        <f>COUNTIFS($B$4:$B$19,"&gt;=60",$B$4:$B$19,"&lt;=69",$D$4:$D$19,AB$3)</f>
        <v>4</v>
      </c>
      <c r="AC8" s="116">
        <f t="shared" si="6"/>
        <v>5</v>
      </c>
    </row>
    <row r="9" spans="1:29" ht="30" customHeight="1">
      <c r="A9" s="20">
        <v>6</v>
      </c>
      <c r="B9" s="20">
        <v>60</v>
      </c>
      <c r="C9" s="20" t="s">
        <v>28</v>
      </c>
      <c r="D9" s="20" t="s">
        <v>60</v>
      </c>
      <c r="E9" s="20" t="s">
        <v>8</v>
      </c>
      <c r="F9" s="20">
        <v>3</v>
      </c>
      <c r="G9" s="1" t="str">
        <f t="shared" si="0"/>
        <v>普通だった</v>
      </c>
      <c r="H9" s="20">
        <v>2</v>
      </c>
      <c r="I9" s="2" t="str">
        <f t="shared" si="1"/>
        <v>半分くらいは知っていた</v>
      </c>
      <c r="J9" s="21">
        <v>4</v>
      </c>
      <c r="K9" s="1" t="str">
        <f t="shared" si="2"/>
        <v>分かりやすかった</v>
      </c>
      <c r="L9" s="2" t="s">
        <v>69</v>
      </c>
      <c r="M9" s="2"/>
      <c r="N9" s="9">
        <v>6</v>
      </c>
      <c r="O9" s="17" t="s">
        <v>13</v>
      </c>
      <c r="P9" s="12">
        <f t="shared" si="3"/>
        <v>0</v>
      </c>
      <c r="Q9" s="7"/>
      <c r="R9" s="9" t="s">
        <v>26</v>
      </c>
      <c r="S9" s="24"/>
      <c r="T9" s="24">
        <f>SUM(T4:T8)</f>
        <v>16</v>
      </c>
      <c r="U9" s="7"/>
      <c r="V9" s="9">
        <v>6</v>
      </c>
      <c r="W9" s="16" t="s">
        <v>13</v>
      </c>
      <c r="X9" s="12">
        <f t="shared" si="5"/>
        <v>0</v>
      </c>
      <c r="Z9" s="115">
        <v>70</v>
      </c>
      <c r="AA9" s="116">
        <f>COUNTIFS($B$4:$B$19,"&gt;=70",$B$4:$B$19,"&lt;=79",$D$4:$D$19,AA$3)</f>
        <v>4</v>
      </c>
      <c r="AB9" s="116">
        <f>COUNTIFS($B$4:$B$19,"&gt;=70",$B$4:$B$19,"&lt;=79",$D$4:$D$19,AB$3)</f>
        <v>0</v>
      </c>
      <c r="AC9" s="116">
        <f t="shared" si="6"/>
        <v>4</v>
      </c>
    </row>
    <row r="10" spans="1:29" ht="41.25" customHeight="1">
      <c r="A10" s="20">
        <v>7</v>
      </c>
      <c r="B10" s="20">
        <v>60</v>
      </c>
      <c r="C10" s="20" t="s">
        <v>28</v>
      </c>
      <c r="D10" s="20" t="s">
        <v>30</v>
      </c>
      <c r="E10" s="20" t="s">
        <v>8</v>
      </c>
      <c r="F10" s="20">
        <v>2</v>
      </c>
      <c r="G10" s="1" t="str">
        <f t="shared" si="0"/>
        <v>やや難しかった</v>
      </c>
      <c r="H10" s="20">
        <v>1</v>
      </c>
      <c r="I10" s="2" t="str">
        <f t="shared" si="1"/>
        <v>知らないことが多かった</v>
      </c>
      <c r="J10" s="21">
        <v>5</v>
      </c>
      <c r="K10" s="1" t="str">
        <f t="shared" si="2"/>
        <v>無記入</v>
      </c>
      <c r="L10" s="2" t="s">
        <v>70</v>
      </c>
      <c r="M10" s="2" t="s">
        <v>71</v>
      </c>
      <c r="N10" s="9" t="s">
        <v>26</v>
      </c>
      <c r="O10" s="1"/>
      <c r="P10" s="24">
        <f>SUM(P4:P9)</f>
        <v>16</v>
      </c>
      <c r="V10" s="9" t="s">
        <v>26</v>
      </c>
      <c r="W10" s="1"/>
      <c r="X10" s="24">
        <f>SUM(X4:X9)</f>
        <v>16</v>
      </c>
      <c r="Z10" s="115">
        <v>80</v>
      </c>
      <c r="AA10" s="116">
        <f>COUNTIFS($B$4:$B$19,"&gt;=80",$B$4:$B$19,"&lt;=89",$D$4:$D$19,AA$3)</f>
        <v>1</v>
      </c>
      <c r="AB10" s="116">
        <f>COUNTIFS($B$4:$B$19,"&gt;=80",$B$4:$B$19,"&lt;=89",$D$4:$D$19,AB$3)</f>
        <v>0</v>
      </c>
      <c r="AC10" s="116">
        <f t="shared" si="6"/>
        <v>1</v>
      </c>
    </row>
    <row r="11" spans="1:29" ht="30" customHeight="1">
      <c r="A11" s="20">
        <v>8</v>
      </c>
      <c r="B11" s="20">
        <v>60</v>
      </c>
      <c r="C11" s="20" t="s">
        <v>28</v>
      </c>
      <c r="D11" s="20" t="s">
        <v>30</v>
      </c>
      <c r="E11" s="20" t="s">
        <v>8</v>
      </c>
      <c r="F11" s="20">
        <v>3</v>
      </c>
      <c r="G11" s="1" t="str">
        <f t="shared" si="0"/>
        <v>普通だった</v>
      </c>
      <c r="H11" s="20">
        <v>1</v>
      </c>
      <c r="I11" s="2" t="str">
        <f t="shared" si="1"/>
        <v>知らないことが多かった</v>
      </c>
      <c r="J11" s="21">
        <v>2</v>
      </c>
      <c r="K11" s="1" t="str">
        <f t="shared" si="2"/>
        <v>やや分かりにくかった</v>
      </c>
      <c r="L11" s="2" t="s">
        <v>72</v>
      </c>
      <c r="M11" s="2" t="s">
        <v>73</v>
      </c>
      <c r="Z11" s="115" t="s">
        <v>26</v>
      </c>
      <c r="AA11" s="116">
        <f>SUM(AA4:AA10)</f>
        <v>6</v>
      </c>
      <c r="AB11" s="116">
        <f t="shared" ref="AB11:AC11" si="7">SUM(AB4:AB10)</f>
        <v>8</v>
      </c>
      <c r="AC11" s="116">
        <f t="shared" si="7"/>
        <v>14</v>
      </c>
    </row>
    <row r="12" spans="1:29" ht="59.25" customHeight="1">
      <c r="A12" s="20">
        <v>9</v>
      </c>
      <c r="B12" s="20">
        <v>60</v>
      </c>
      <c r="C12" s="20" t="s">
        <v>28</v>
      </c>
      <c r="D12" s="20" t="s">
        <v>30</v>
      </c>
      <c r="E12" s="20" t="s">
        <v>8</v>
      </c>
      <c r="F12" s="20">
        <v>5</v>
      </c>
      <c r="G12" s="1" t="str">
        <f t="shared" si="0"/>
        <v>無記入</v>
      </c>
      <c r="H12" s="20">
        <v>1</v>
      </c>
      <c r="I12" s="2" t="str">
        <f t="shared" si="1"/>
        <v>知らないことが多かった</v>
      </c>
      <c r="J12" s="21">
        <v>2</v>
      </c>
      <c r="K12" s="1" t="str">
        <f t="shared" si="2"/>
        <v>やや分かりにくかった</v>
      </c>
      <c r="L12" s="2" t="s">
        <v>74</v>
      </c>
      <c r="M12" s="2" t="s">
        <v>75</v>
      </c>
    </row>
    <row r="13" spans="1:29" ht="30" customHeight="1">
      <c r="A13" s="20">
        <v>10</v>
      </c>
      <c r="B13" s="20">
        <v>70</v>
      </c>
      <c r="C13" s="20" t="s">
        <v>28</v>
      </c>
      <c r="D13" s="20" t="s">
        <v>76</v>
      </c>
      <c r="E13" s="20" t="s">
        <v>8</v>
      </c>
      <c r="F13" s="20">
        <v>3</v>
      </c>
      <c r="G13" s="1" t="str">
        <f t="shared" si="0"/>
        <v>普通だった</v>
      </c>
      <c r="H13" s="20">
        <v>2</v>
      </c>
      <c r="I13" s="2" t="str">
        <f t="shared" si="1"/>
        <v>半分くらいは知っていた</v>
      </c>
      <c r="J13" s="21">
        <v>4</v>
      </c>
      <c r="K13" s="1" t="str">
        <f t="shared" si="2"/>
        <v>分かりやすかった</v>
      </c>
      <c r="L13" s="2" t="s">
        <v>77</v>
      </c>
      <c r="M13" s="2"/>
    </row>
    <row r="14" spans="1:29" ht="30" customHeight="1">
      <c r="A14" s="20">
        <v>11</v>
      </c>
      <c r="B14" s="20">
        <v>70</v>
      </c>
      <c r="C14" s="20" t="s">
        <v>28</v>
      </c>
      <c r="D14" s="20" t="s">
        <v>29</v>
      </c>
      <c r="E14" s="20" t="s">
        <v>8</v>
      </c>
      <c r="F14" s="20">
        <v>4</v>
      </c>
      <c r="G14" s="1" t="str">
        <f t="shared" si="0"/>
        <v>やさしかった</v>
      </c>
      <c r="H14" s="20">
        <v>2</v>
      </c>
      <c r="I14" s="2" t="str">
        <f t="shared" si="1"/>
        <v>半分くらいは知っていた</v>
      </c>
      <c r="J14" s="21">
        <v>3</v>
      </c>
      <c r="K14" s="1" t="str">
        <f t="shared" si="2"/>
        <v>普通だった</v>
      </c>
      <c r="L14" s="2"/>
      <c r="M14" s="2"/>
    </row>
    <row r="15" spans="1:29" ht="30" customHeight="1">
      <c r="A15" s="20">
        <v>12</v>
      </c>
      <c r="B15" s="20">
        <v>70</v>
      </c>
      <c r="C15" s="20" t="s">
        <v>28</v>
      </c>
      <c r="D15" s="20" t="s">
        <v>29</v>
      </c>
      <c r="E15" s="20" t="s">
        <v>8</v>
      </c>
      <c r="F15" s="20">
        <v>3</v>
      </c>
      <c r="G15" s="1" t="str">
        <f t="shared" si="0"/>
        <v>普通だった</v>
      </c>
      <c r="H15" s="20">
        <v>3</v>
      </c>
      <c r="I15" s="2" t="str">
        <f t="shared" si="1"/>
        <v>知っていることが多かった</v>
      </c>
      <c r="J15" s="21">
        <v>1</v>
      </c>
      <c r="K15" s="1" t="str">
        <f t="shared" si="2"/>
        <v>分かりにくかった</v>
      </c>
      <c r="L15" s="2"/>
      <c r="M15" s="2" t="s">
        <v>78</v>
      </c>
    </row>
    <row r="16" spans="1:29" ht="30" customHeight="1">
      <c r="A16" s="20">
        <v>13</v>
      </c>
      <c r="B16" s="20">
        <v>70</v>
      </c>
      <c r="C16" s="20" t="s">
        <v>28</v>
      </c>
      <c r="D16" s="20" t="s">
        <v>76</v>
      </c>
      <c r="E16" s="20" t="s">
        <v>8</v>
      </c>
      <c r="F16" s="20">
        <v>3</v>
      </c>
      <c r="G16" s="1" t="str">
        <f t="shared" si="0"/>
        <v>普通だった</v>
      </c>
      <c r="H16" s="20">
        <v>2</v>
      </c>
      <c r="I16" s="2" t="str">
        <f t="shared" si="1"/>
        <v>半分くらいは知っていた</v>
      </c>
      <c r="J16" s="21">
        <v>4</v>
      </c>
      <c r="K16" s="1" t="str">
        <f t="shared" si="2"/>
        <v>分かりやすかった</v>
      </c>
      <c r="L16" s="2"/>
      <c r="M16" s="2" t="s">
        <v>79</v>
      </c>
    </row>
    <row r="17" spans="1:13" ht="45" customHeight="1">
      <c r="A17" s="20">
        <v>14</v>
      </c>
      <c r="B17" s="20">
        <v>80</v>
      </c>
      <c r="C17" s="20" t="s">
        <v>28</v>
      </c>
      <c r="D17" s="20" t="s">
        <v>76</v>
      </c>
      <c r="E17" s="20" t="s">
        <v>8</v>
      </c>
      <c r="F17" s="20">
        <v>3</v>
      </c>
      <c r="G17" s="1" t="str">
        <f t="shared" si="0"/>
        <v>普通だった</v>
      </c>
      <c r="H17" s="20">
        <v>1</v>
      </c>
      <c r="I17" s="2" t="str">
        <f t="shared" si="1"/>
        <v>知らないことが多かった</v>
      </c>
      <c r="J17" s="21">
        <v>4</v>
      </c>
      <c r="K17" s="1" t="str">
        <f t="shared" si="2"/>
        <v>分かりやすかった</v>
      </c>
      <c r="L17" s="2" t="s">
        <v>80</v>
      </c>
      <c r="M17" s="2"/>
    </row>
    <row r="18" spans="1:13" ht="30" customHeight="1">
      <c r="A18" s="20">
        <v>15</v>
      </c>
      <c r="B18" s="20"/>
      <c r="C18" s="20" t="s">
        <v>5</v>
      </c>
      <c r="D18" s="20" t="s">
        <v>60</v>
      </c>
      <c r="E18" s="20" t="s">
        <v>8</v>
      </c>
      <c r="F18" s="20">
        <v>3</v>
      </c>
      <c r="G18" s="1" t="str">
        <f t="shared" ref="G18:G19" si="8">IF(F18="","",VLOOKUP(F18,$N$4:$P$9,2,FALSE))</f>
        <v>普通だった</v>
      </c>
      <c r="H18" s="20">
        <v>1</v>
      </c>
      <c r="I18" s="2" t="str">
        <f t="shared" ref="I18:I19" si="9">IF(H18="","",VLOOKUP(H18,$R$4:$T$8,2,FALSE))</f>
        <v>知らないことが多かった</v>
      </c>
      <c r="J18" s="21">
        <v>5</v>
      </c>
      <c r="K18" s="1" t="str">
        <f t="shared" ref="K18:K19" si="10">IF(J18="","",VLOOKUP(J18,$V$4:$X$9,2,FALSE))</f>
        <v>無記入</v>
      </c>
      <c r="L18" s="2"/>
      <c r="M18" s="2"/>
    </row>
    <row r="19" spans="1:13" ht="42.75" customHeight="1">
      <c r="A19" s="20">
        <v>16</v>
      </c>
      <c r="B19" s="20"/>
      <c r="C19" s="20" t="s">
        <v>5</v>
      </c>
      <c r="D19" s="20" t="s">
        <v>60</v>
      </c>
      <c r="E19" s="20" t="s">
        <v>8</v>
      </c>
      <c r="F19" s="20">
        <v>3</v>
      </c>
      <c r="G19" s="1" t="str">
        <f t="shared" si="8"/>
        <v>普通だった</v>
      </c>
      <c r="H19" s="20">
        <v>2</v>
      </c>
      <c r="I19" s="2" t="str">
        <f t="shared" si="9"/>
        <v>半分くらいは知っていた</v>
      </c>
      <c r="J19" s="21">
        <v>3</v>
      </c>
      <c r="K19" s="1" t="str">
        <f t="shared" si="10"/>
        <v>普通だった</v>
      </c>
      <c r="L19" s="2"/>
      <c r="M19" s="2" t="s">
        <v>81</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87" orientation="landscape"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C19"/>
  <sheetViews>
    <sheetView topLeftCell="A7" zoomScaleNormal="100" workbookViewId="0">
      <selection activeCell="E1" sqref="E1:L1"/>
    </sheetView>
  </sheetViews>
  <sheetFormatPr defaultRowHeight="13.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49" t="s">
        <v>161</v>
      </c>
      <c r="F1" s="149"/>
      <c r="G1" s="149"/>
      <c r="H1" s="149"/>
      <c r="I1" s="149"/>
      <c r="J1" s="149"/>
      <c r="K1" s="149"/>
      <c r="L1" s="149"/>
    </row>
    <row r="2" spans="1:29" ht="9.9" customHeight="1">
      <c r="E2" s="150"/>
      <c r="F2" s="150"/>
      <c r="G2" s="151"/>
      <c r="H2" s="151"/>
      <c r="I2" s="151"/>
      <c r="J2" s="151"/>
      <c r="K2" s="151"/>
      <c r="L2" s="151"/>
    </row>
    <row r="3" spans="1:29" ht="27.9" customHeight="1">
      <c r="A3" s="20" t="s">
        <v>25</v>
      </c>
      <c r="B3" s="155" t="s">
        <v>0</v>
      </c>
      <c r="C3" s="156"/>
      <c r="D3" s="156"/>
      <c r="E3" s="157"/>
      <c r="F3" s="147" t="s">
        <v>1</v>
      </c>
      <c r="G3" s="148"/>
      <c r="H3" s="147" t="s">
        <v>2</v>
      </c>
      <c r="I3" s="148"/>
      <c r="J3" s="147" t="s">
        <v>3</v>
      </c>
      <c r="K3" s="148"/>
      <c r="L3" s="1" t="s">
        <v>4</v>
      </c>
      <c r="N3" s="153" t="s">
        <v>9</v>
      </c>
      <c r="O3" s="154"/>
      <c r="P3" s="22" t="s">
        <v>24</v>
      </c>
      <c r="Q3" s="19"/>
      <c r="R3" s="153" t="s">
        <v>10</v>
      </c>
      <c r="S3" s="154"/>
      <c r="T3" s="9" t="s">
        <v>24</v>
      </c>
      <c r="U3" s="7"/>
      <c r="V3" s="145" t="s">
        <v>11</v>
      </c>
      <c r="W3" s="146"/>
      <c r="X3" s="23" t="s">
        <v>24</v>
      </c>
      <c r="Z3" s="115" t="s">
        <v>108</v>
      </c>
      <c r="AA3" s="115" t="s">
        <v>6</v>
      </c>
      <c r="AB3" s="115" t="s">
        <v>7</v>
      </c>
      <c r="AC3" s="115" t="s">
        <v>26</v>
      </c>
    </row>
    <row r="4" spans="1:29" ht="50.1" customHeight="1">
      <c r="A4" s="20">
        <v>1</v>
      </c>
      <c r="B4" s="4">
        <v>20</v>
      </c>
      <c r="C4" s="5" t="s">
        <v>5</v>
      </c>
      <c r="D4" s="5" t="s">
        <v>60</v>
      </c>
      <c r="E4" s="6" t="s">
        <v>8</v>
      </c>
      <c r="F4" s="6">
        <v>2</v>
      </c>
      <c r="G4" s="1" t="str">
        <f>IF(F4="","",VLOOKUP(F4,$N$4:$P$9,2,FALSE))</f>
        <v>やや難しかった</v>
      </c>
      <c r="H4" s="20">
        <v>1</v>
      </c>
      <c r="I4" s="1" t="str">
        <f>IF(H4="","",VLOOKUP(H4,$R$4:$T$8,2,FALSE))</f>
        <v>知らないことが多かった</v>
      </c>
      <c r="J4" s="21">
        <v>3</v>
      </c>
      <c r="K4" s="1" t="str">
        <f>IF(J4="","",VLOOKUP(J4,$V$4:$X$9,2,FALSE))</f>
        <v>普通だった</v>
      </c>
      <c r="L4" s="2" t="s">
        <v>86</v>
      </c>
      <c r="N4" s="9">
        <v>1</v>
      </c>
      <c r="O4" s="12" t="s">
        <v>14</v>
      </c>
      <c r="P4" s="12">
        <f>COUNTIF($F$4:$F$19,N4)</f>
        <v>1</v>
      </c>
      <c r="Q4" s="7"/>
      <c r="R4" s="10">
        <v>1</v>
      </c>
      <c r="S4" s="13" t="s">
        <v>18</v>
      </c>
      <c r="T4" s="12">
        <f>COUNTIF($H$4:$H$19,R4)</f>
        <v>8</v>
      </c>
      <c r="U4" s="7"/>
      <c r="V4" s="9">
        <v>1</v>
      </c>
      <c r="W4" s="18" t="s">
        <v>21</v>
      </c>
      <c r="X4" s="12">
        <f>COUNTIF($J$4:$J$19,V4)</f>
        <v>1</v>
      </c>
      <c r="Z4" s="115">
        <v>20</v>
      </c>
      <c r="AA4" s="116">
        <f>COUNTIFS($B$4:$B$19,"&gt;=20",$B$4:$B$19,"&lt;=29",$D$4:$D$19,AA$3)</f>
        <v>0</v>
      </c>
      <c r="AB4" s="116">
        <f>COUNTIFS($B$4:$B$19,"&gt;=20",$B$4:$B$19,"&lt;=29",$D$4:$D$19,AB$3)</f>
        <v>1</v>
      </c>
      <c r="AC4" s="116">
        <f>SUM(AA4:AB4)</f>
        <v>1</v>
      </c>
    </row>
    <row r="5" spans="1:29" ht="65.25" customHeight="1">
      <c r="A5" s="20">
        <v>2</v>
      </c>
      <c r="B5" s="4">
        <v>30</v>
      </c>
      <c r="C5" s="5" t="s">
        <v>5</v>
      </c>
      <c r="D5" s="5" t="s">
        <v>60</v>
      </c>
      <c r="E5" s="6" t="s">
        <v>8</v>
      </c>
      <c r="F5" s="6">
        <v>4</v>
      </c>
      <c r="G5" s="1" t="str">
        <f t="shared" ref="G5:G18" si="0">IF(F5="","",VLOOKUP(F5,$N$4:$P$9,2,FALSE))</f>
        <v>やさしかった</v>
      </c>
      <c r="H5" s="20">
        <v>1</v>
      </c>
      <c r="I5" s="1" t="str">
        <f t="shared" ref="I5:I18" si="1">IF(H5="","",VLOOKUP(H5,$R$4:$T$8,2,FALSE))</f>
        <v>知らないことが多かった</v>
      </c>
      <c r="J5" s="21">
        <v>4</v>
      </c>
      <c r="K5" s="1" t="str">
        <f t="shared" ref="K5:K18" si="2">IF(J5="","",VLOOKUP(J5,$V$4:$X$9,2,FALSE))</f>
        <v>分かりやすかった</v>
      </c>
      <c r="L5" s="2" t="s">
        <v>87</v>
      </c>
      <c r="N5" s="9">
        <v>2</v>
      </c>
      <c r="O5" s="12" t="s">
        <v>15</v>
      </c>
      <c r="P5" s="12">
        <f t="shared" ref="P5:P9" si="3">COUNTIF($F$4:$F$19,N5)</f>
        <v>6</v>
      </c>
      <c r="Q5" s="7"/>
      <c r="R5" s="10">
        <v>2</v>
      </c>
      <c r="S5" s="14" t="s">
        <v>19</v>
      </c>
      <c r="T5" s="12">
        <f t="shared" ref="T5:T8" si="4">COUNTIF($H$4:$H$19,R5)</f>
        <v>3</v>
      </c>
      <c r="U5" s="7"/>
      <c r="V5" s="9">
        <v>2</v>
      </c>
      <c r="W5" s="8" t="s">
        <v>22</v>
      </c>
      <c r="X5" s="12">
        <f t="shared" ref="X5:X9" si="5">COUNTIF($J$4:$J$19,V5)</f>
        <v>1</v>
      </c>
      <c r="Z5" s="115">
        <v>30</v>
      </c>
      <c r="AA5" s="116">
        <f>COUNTIFS($B$4:$B$19,"&gt;=30",$B$4:$B$19,"&lt;=39",$D$4:$D$19,AA$3)</f>
        <v>0</v>
      </c>
      <c r="AB5" s="116">
        <f>COUNTIFS($B$4:$B$19,"&gt;=30",$B$4:$B$19,"&lt;=39",$D$4:$D$19,AB$3)</f>
        <v>1</v>
      </c>
      <c r="AC5" s="116">
        <f t="shared" ref="AC5:AC10" si="6">SUM(AA5:AB5)</f>
        <v>1</v>
      </c>
    </row>
    <row r="6" spans="1:29" ht="50.1" customHeight="1">
      <c r="A6" s="20">
        <v>3</v>
      </c>
      <c r="B6" s="4">
        <v>40</v>
      </c>
      <c r="C6" s="5" t="s">
        <v>5</v>
      </c>
      <c r="D6" s="5" t="s">
        <v>60</v>
      </c>
      <c r="E6" s="6" t="s">
        <v>8</v>
      </c>
      <c r="F6" s="6">
        <v>3</v>
      </c>
      <c r="G6" s="1" t="str">
        <f t="shared" si="0"/>
        <v>普通だった</v>
      </c>
      <c r="H6" s="20">
        <v>2</v>
      </c>
      <c r="I6" s="1" t="str">
        <f t="shared" si="1"/>
        <v>半分くらいは知っていた</v>
      </c>
      <c r="J6" s="21">
        <v>4</v>
      </c>
      <c r="K6" s="1" t="str">
        <f t="shared" si="2"/>
        <v>分かりやすかった</v>
      </c>
      <c r="L6" s="2" t="s">
        <v>88</v>
      </c>
      <c r="N6" s="9">
        <v>3</v>
      </c>
      <c r="O6" s="12" t="s">
        <v>16</v>
      </c>
      <c r="P6" s="12">
        <f t="shared" si="3"/>
        <v>4</v>
      </c>
      <c r="Q6" s="7"/>
      <c r="R6" s="9">
        <v>3</v>
      </c>
      <c r="S6" s="15" t="s">
        <v>20</v>
      </c>
      <c r="T6" s="12">
        <f t="shared" si="4"/>
        <v>2</v>
      </c>
      <c r="U6" s="7"/>
      <c r="V6" s="9">
        <v>3</v>
      </c>
      <c r="W6" s="14" t="s">
        <v>16</v>
      </c>
      <c r="X6" s="12">
        <f t="shared" si="5"/>
        <v>5</v>
      </c>
      <c r="Z6" s="115">
        <v>40</v>
      </c>
      <c r="AA6" s="116">
        <f>COUNTIFS($B$4:$B$19,"&gt;=40",$B$4:$B$19,"&lt;=49",$D$4:$D$19,AA$3)</f>
        <v>0</v>
      </c>
      <c r="AB6" s="116">
        <f>COUNTIFS($B$4:$B$19,"&gt;=40",$B$4:$B$19,"&lt;=49",$D$4:$D$19,AB$3)</f>
        <v>2</v>
      </c>
      <c r="AC6" s="116">
        <f t="shared" si="6"/>
        <v>2</v>
      </c>
    </row>
    <row r="7" spans="1:29" ht="30" customHeight="1">
      <c r="A7" s="20">
        <v>4</v>
      </c>
      <c r="B7" s="109">
        <v>40</v>
      </c>
      <c r="C7" s="111" t="s">
        <v>5</v>
      </c>
      <c r="D7" s="111" t="s">
        <v>60</v>
      </c>
      <c r="E7" s="110" t="s">
        <v>8</v>
      </c>
      <c r="F7" s="6">
        <v>4</v>
      </c>
      <c r="G7" s="1" t="str">
        <f t="shared" si="0"/>
        <v>やさしかった</v>
      </c>
      <c r="H7" s="20">
        <v>5</v>
      </c>
      <c r="I7" s="1" t="str">
        <f t="shared" si="1"/>
        <v>無記入</v>
      </c>
      <c r="J7" s="21">
        <v>4</v>
      </c>
      <c r="K7" s="1" t="str">
        <f t="shared" si="2"/>
        <v>分かりやすかった</v>
      </c>
      <c r="L7" s="2" t="s">
        <v>89</v>
      </c>
      <c r="N7" s="9">
        <v>4</v>
      </c>
      <c r="O7" s="12" t="s">
        <v>17</v>
      </c>
      <c r="P7" s="12">
        <f t="shared" si="3"/>
        <v>3</v>
      </c>
      <c r="Q7" s="7"/>
      <c r="R7" s="10">
        <v>5</v>
      </c>
      <c r="S7" s="16" t="s">
        <v>12</v>
      </c>
      <c r="T7" s="12">
        <f t="shared" si="4"/>
        <v>2</v>
      </c>
      <c r="U7" s="7"/>
      <c r="V7" s="9">
        <v>4</v>
      </c>
      <c r="W7" s="14" t="s">
        <v>23</v>
      </c>
      <c r="X7" s="12">
        <f t="shared" si="5"/>
        <v>7</v>
      </c>
      <c r="Z7" s="115">
        <v>50</v>
      </c>
      <c r="AA7" s="116">
        <f>COUNTIFS($B$4:$B$19,"&gt;=50",$B$4:$B$19,"&lt;=59",$D$4:$D$19,AA$3)</f>
        <v>0</v>
      </c>
      <c r="AB7" s="116">
        <f>COUNTIFS($B$4:$B$19,"&gt;=50",$B$4:$B$19,"&lt;=59",$D$4:$D$19,AB$3)</f>
        <v>0</v>
      </c>
      <c r="AC7" s="116">
        <f t="shared" si="6"/>
        <v>0</v>
      </c>
    </row>
    <row r="8" spans="1:29" ht="30" customHeight="1">
      <c r="A8" s="20">
        <v>5</v>
      </c>
      <c r="B8" s="109">
        <v>60</v>
      </c>
      <c r="C8" s="111" t="s">
        <v>5</v>
      </c>
      <c r="D8" s="111" t="s">
        <v>6</v>
      </c>
      <c r="E8" s="110" t="s">
        <v>8</v>
      </c>
      <c r="F8" s="6">
        <v>2</v>
      </c>
      <c r="G8" s="1" t="str">
        <f t="shared" si="0"/>
        <v>やや難しかった</v>
      </c>
      <c r="H8" s="20">
        <v>2</v>
      </c>
      <c r="I8" s="1" t="str">
        <f t="shared" si="1"/>
        <v>半分くらいは知っていた</v>
      </c>
      <c r="J8" s="21">
        <v>4</v>
      </c>
      <c r="K8" s="1" t="str">
        <f t="shared" si="2"/>
        <v>分かりやすかった</v>
      </c>
      <c r="L8" s="2" t="s">
        <v>90</v>
      </c>
      <c r="N8" s="9">
        <v>5</v>
      </c>
      <c r="O8" s="16" t="s">
        <v>12</v>
      </c>
      <c r="P8" s="12">
        <f t="shared" si="3"/>
        <v>1</v>
      </c>
      <c r="Q8" s="7"/>
      <c r="R8" s="10">
        <v>6</v>
      </c>
      <c r="S8" s="16" t="s">
        <v>13</v>
      </c>
      <c r="T8" s="12">
        <f t="shared" si="4"/>
        <v>1</v>
      </c>
      <c r="U8" s="7"/>
      <c r="V8" s="9">
        <v>5</v>
      </c>
      <c r="W8" s="16" t="s">
        <v>12</v>
      </c>
      <c r="X8" s="12">
        <f t="shared" si="5"/>
        <v>1</v>
      </c>
      <c r="Z8" s="115">
        <v>60</v>
      </c>
      <c r="AA8" s="116">
        <f>COUNTIFS($B$4:$B$19,"&gt;=60",$B$4:$B$19,"&lt;=69",$D$4:$D$19,AA$3)</f>
        <v>1</v>
      </c>
      <c r="AB8" s="116">
        <f>COUNTIFS($B$4:$B$19,"&gt;=60",$B$4:$B$19,"&lt;=69",$D$4:$D$19,AB$3)</f>
        <v>3</v>
      </c>
      <c r="AC8" s="116">
        <f t="shared" si="6"/>
        <v>4</v>
      </c>
    </row>
    <row r="9" spans="1:29" ht="42" customHeight="1">
      <c r="A9" s="20">
        <v>6</v>
      </c>
      <c r="B9" s="109">
        <v>60</v>
      </c>
      <c r="C9" s="111" t="s">
        <v>5</v>
      </c>
      <c r="D9" s="111" t="s">
        <v>60</v>
      </c>
      <c r="E9" s="110" t="s">
        <v>8</v>
      </c>
      <c r="F9" s="6">
        <v>1</v>
      </c>
      <c r="G9" s="1" t="str">
        <f t="shared" si="0"/>
        <v>難しかった</v>
      </c>
      <c r="H9" s="20">
        <v>1</v>
      </c>
      <c r="I9" s="1" t="str">
        <f t="shared" si="1"/>
        <v>知らないことが多かった</v>
      </c>
      <c r="J9" s="21">
        <v>3</v>
      </c>
      <c r="K9" s="1" t="str">
        <f t="shared" si="2"/>
        <v>普通だった</v>
      </c>
      <c r="L9" s="2" t="s">
        <v>96</v>
      </c>
      <c r="N9" s="9">
        <v>6</v>
      </c>
      <c r="O9" s="17" t="s">
        <v>13</v>
      </c>
      <c r="P9" s="12">
        <f t="shared" si="3"/>
        <v>1</v>
      </c>
      <c r="Q9" s="7"/>
      <c r="R9" s="9" t="s">
        <v>26</v>
      </c>
      <c r="S9" s="24"/>
      <c r="T9" s="11">
        <f>SUM(T4:T8)</f>
        <v>16</v>
      </c>
      <c r="U9" s="7"/>
      <c r="V9" s="9">
        <v>6</v>
      </c>
      <c r="W9" s="16" t="s">
        <v>13</v>
      </c>
      <c r="X9" s="12">
        <f t="shared" si="5"/>
        <v>1</v>
      </c>
      <c r="Z9" s="115">
        <v>70</v>
      </c>
      <c r="AA9" s="116">
        <f>COUNTIFS($B$4:$B$19,"&gt;=70",$B$4:$B$19,"&lt;=79",$D$4:$D$19,AA$3)</f>
        <v>4</v>
      </c>
      <c r="AB9" s="116">
        <f>COUNTIFS($B$4:$B$19,"&gt;=70",$B$4:$B$19,"&lt;=79",$D$4:$D$19,AB$3)</f>
        <v>0</v>
      </c>
      <c r="AC9" s="116">
        <f t="shared" si="6"/>
        <v>4</v>
      </c>
    </row>
    <row r="10" spans="1:29" ht="30" customHeight="1">
      <c r="A10" s="20">
        <v>7</v>
      </c>
      <c r="B10" s="109">
        <v>60</v>
      </c>
      <c r="C10" s="111" t="s">
        <v>5</v>
      </c>
      <c r="D10" s="111" t="s">
        <v>60</v>
      </c>
      <c r="E10" s="110" t="s">
        <v>8</v>
      </c>
      <c r="F10" s="6">
        <v>2</v>
      </c>
      <c r="G10" s="1" t="str">
        <f t="shared" si="0"/>
        <v>やや難しかった</v>
      </c>
      <c r="H10" s="20">
        <v>1</v>
      </c>
      <c r="I10" s="1" t="str">
        <f t="shared" si="1"/>
        <v>知らないことが多かった</v>
      </c>
      <c r="J10" s="21">
        <v>4</v>
      </c>
      <c r="K10" s="1" t="str">
        <f t="shared" si="2"/>
        <v>分かりやすかった</v>
      </c>
      <c r="L10" s="2" t="s">
        <v>91</v>
      </c>
      <c r="N10" s="9" t="s">
        <v>26</v>
      </c>
      <c r="O10" s="1"/>
      <c r="P10" s="24">
        <f>SUM(P4:P9)</f>
        <v>16</v>
      </c>
      <c r="R10" s="26"/>
      <c r="S10" s="26"/>
      <c r="T10" s="27"/>
      <c r="V10" s="9" t="s">
        <v>26</v>
      </c>
      <c r="W10" s="1"/>
      <c r="X10" s="24">
        <f>SUM(X4:X9)</f>
        <v>16</v>
      </c>
      <c r="Z10" s="115">
        <v>80</v>
      </c>
      <c r="AA10" s="116">
        <f>COUNTIFS($B$4:$B$19,"&gt;=80",$B$4:$B$19,"&lt;=89",$D$4:$D$19,AA$3)</f>
        <v>1</v>
      </c>
      <c r="AB10" s="116">
        <f>COUNTIFS($B$4:$B$19,"&gt;=80",$B$4:$B$19,"&lt;=89",$D$4:$D$19,AB$3)</f>
        <v>0</v>
      </c>
      <c r="AC10" s="116">
        <f t="shared" si="6"/>
        <v>1</v>
      </c>
    </row>
    <row r="11" spans="1:29" ht="43.5" customHeight="1">
      <c r="A11" s="20">
        <v>8</v>
      </c>
      <c r="B11" s="109">
        <v>60</v>
      </c>
      <c r="C11" s="111" t="s">
        <v>5</v>
      </c>
      <c r="D11" s="111" t="s">
        <v>60</v>
      </c>
      <c r="E11" s="110" t="s">
        <v>8</v>
      </c>
      <c r="F11" s="6">
        <v>3</v>
      </c>
      <c r="G11" s="1" t="str">
        <f t="shared" si="0"/>
        <v>普通だった</v>
      </c>
      <c r="H11" s="20">
        <v>1</v>
      </c>
      <c r="I11" s="1" t="str">
        <f t="shared" si="1"/>
        <v>知らないことが多かった</v>
      </c>
      <c r="J11" s="21">
        <v>3</v>
      </c>
      <c r="K11" s="1" t="str">
        <f t="shared" si="2"/>
        <v>普通だった</v>
      </c>
      <c r="L11" s="2" t="s">
        <v>92</v>
      </c>
      <c r="Z11" s="115" t="s">
        <v>26</v>
      </c>
      <c r="AA11" s="116">
        <f>SUM(AA4:AA10)</f>
        <v>6</v>
      </c>
      <c r="AB11" s="116">
        <f t="shared" ref="AB11:AC11" si="7">SUM(AB4:AB10)</f>
        <v>7</v>
      </c>
      <c r="AC11" s="116">
        <f t="shared" si="7"/>
        <v>13</v>
      </c>
    </row>
    <row r="12" spans="1:29" ht="30" customHeight="1">
      <c r="A12" s="20">
        <v>9</v>
      </c>
      <c r="B12" s="109">
        <v>70</v>
      </c>
      <c r="C12" s="111" t="s">
        <v>5</v>
      </c>
      <c r="D12" s="111" t="s">
        <v>6</v>
      </c>
      <c r="E12" s="110" t="s">
        <v>8</v>
      </c>
      <c r="F12" s="6">
        <v>2</v>
      </c>
      <c r="G12" s="1" t="str">
        <f t="shared" si="0"/>
        <v>やや難しかった</v>
      </c>
      <c r="H12" s="20">
        <v>1</v>
      </c>
      <c r="I12" s="1" t="str">
        <f t="shared" si="1"/>
        <v>知らないことが多かった</v>
      </c>
      <c r="J12" s="21">
        <v>2</v>
      </c>
      <c r="K12" s="1" t="str">
        <f t="shared" si="2"/>
        <v>やや分かりにくかった</v>
      </c>
      <c r="L12" s="2"/>
    </row>
    <row r="13" spans="1:29" ht="30" customHeight="1">
      <c r="A13" s="20">
        <v>10</v>
      </c>
      <c r="B13" s="109">
        <v>70</v>
      </c>
      <c r="C13" s="111" t="s">
        <v>5</v>
      </c>
      <c r="D13" s="111" t="s">
        <v>76</v>
      </c>
      <c r="E13" s="110" t="s">
        <v>8</v>
      </c>
      <c r="F13" s="6">
        <v>3</v>
      </c>
      <c r="G13" s="1" t="str">
        <f t="shared" si="0"/>
        <v>普通だった</v>
      </c>
      <c r="H13" s="20">
        <v>2</v>
      </c>
      <c r="I13" s="1" t="str">
        <f t="shared" si="1"/>
        <v>半分くらいは知っていた</v>
      </c>
      <c r="J13" s="21">
        <v>4</v>
      </c>
      <c r="K13" s="1" t="str">
        <f t="shared" si="2"/>
        <v>分かりやすかった</v>
      </c>
      <c r="L13" s="2"/>
    </row>
    <row r="14" spans="1:29" ht="30" customHeight="1">
      <c r="A14" s="20">
        <v>11</v>
      </c>
      <c r="B14" s="109">
        <v>70</v>
      </c>
      <c r="C14" s="111" t="s">
        <v>5</v>
      </c>
      <c r="D14" s="111" t="s">
        <v>76</v>
      </c>
      <c r="E14" s="110" t="s">
        <v>8</v>
      </c>
      <c r="F14" s="6">
        <v>4</v>
      </c>
      <c r="G14" s="1" t="str">
        <f t="shared" si="0"/>
        <v>やさしかった</v>
      </c>
      <c r="H14" s="20">
        <v>3</v>
      </c>
      <c r="I14" s="1" t="str">
        <f t="shared" si="1"/>
        <v>知っていることが多かった</v>
      </c>
      <c r="J14" s="21">
        <v>3</v>
      </c>
      <c r="K14" s="1" t="str">
        <f t="shared" si="2"/>
        <v>普通だった</v>
      </c>
      <c r="L14" s="2"/>
    </row>
    <row r="15" spans="1:29" ht="30" customHeight="1">
      <c r="A15" s="20">
        <v>12</v>
      </c>
      <c r="B15" s="109">
        <v>70</v>
      </c>
      <c r="C15" s="111" t="s">
        <v>5</v>
      </c>
      <c r="D15" s="111" t="s">
        <v>76</v>
      </c>
      <c r="E15" s="110" t="s">
        <v>8</v>
      </c>
      <c r="F15" s="6">
        <v>3</v>
      </c>
      <c r="G15" s="1" t="str">
        <f t="shared" si="0"/>
        <v>普通だった</v>
      </c>
      <c r="H15" s="20">
        <v>3</v>
      </c>
      <c r="I15" s="1" t="str">
        <f t="shared" si="1"/>
        <v>知っていることが多かった</v>
      </c>
      <c r="J15" s="21">
        <v>4</v>
      </c>
      <c r="K15" s="1" t="str">
        <f t="shared" si="2"/>
        <v>分かりやすかった</v>
      </c>
      <c r="L15" s="2"/>
    </row>
    <row r="16" spans="1:29" ht="30" customHeight="1">
      <c r="A16" s="20">
        <v>13</v>
      </c>
      <c r="B16" s="109">
        <v>80</v>
      </c>
      <c r="C16" s="111" t="s">
        <v>5</v>
      </c>
      <c r="D16" s="111" t="s">
        <v>6</v>
      </c>
      <c r="E16" s="110" t="s">
        <v>8</v>
      </c>
      <c r="F16" s="6">
        <v>2</v>
      </c>
      <c r="G16" s="1" t="str">
        <f t="shared" si="0"/>
        <v>やや難しかった</v>
      </c>
      <c r="H16" s="20">
        <v>1</v>
      </c>
      <c r="I16" s="1" t="str">
        <f t="shared" si="1"/>
        <v>知らないことが多かった</v>
      </c>
      <c r="J16" s="21">
        <v>1</v>
      </c>
      <c r="K16" s="1" t="str">
        <f t="shared" si="2"/>
        <v>分かりにくかった</v>
      </c>
      <c r="L16" s="2" t="s">
        <v>93</v>
      </c>
      <c r="M16" s="104"/>
    </row>
    <row r="17" spans="1:14" ht="30" customHeight="1">
      <c r="A17" s="20">
        <v>14</v>
      </c>
      <c r="B17" s="109"/>
      <c r="C17" s="111" t="s">
        <v>5</v>
      </c>
      <c r="D17" s="111" t="s">
        <v>60</v>
      </c>
      <c r="E17" s="110" t="s">
        <v>8</v>
      </c>
      <c r="F17" s="20">
        <v>5</v>
      </c>
      <c r="G17" s="1" t="str">
        <f t="shared" si="0"/>
        <v>無記入</v>
      </c>
      <c r="H17" s="20">
        <v>5</v>
      </c>
      <c r="I17" s="2" t="str">
        <f t="shared" si="1"/>
        <v>無記入</v>
      </c>
      <c r="J17" s="21">
        <v>5</v>
      </c>
      <c r="K17" s="1" t="str">
        <f t="shared" si="2"/>
        <v>無記入</v>
      </c>
      <c r="L17" s="2" t="s">
        <v>94</v>
      </c>
      <c r="M17" s="105"/>
      <c r="N17" s="26"/>
    </row>
    <row r="18" spans="1:14" ht="42.75" customHeight="1">
      <c r="A18" s="20">
        <v>15</v>
      </c>
      <c r="B18" s="109"/>
      <c r="C18" s="111" t="s">
        <v>5</v>
      </c>
      <c r="D18" s="111"/>
      <c r="E18" s="110" t="s">
        <v>8</v>
      </c>
      <c r="F18" s="20">
        <v>2</v>
      </c>
      <c r="G18" s="1" t="str">
        <f t="shared" si="0"/>
        <v>やや難しかった</v>
      </c>
      <c r="H18" s="20">
        <v>1</v>
      </c>
      <c r="I18" s="2" t="str">
        <f t="shared" si="1"/>
        <v>知らないことが多かった</v>
      </c>
      <c r="J18" s="21">
        <v>3</v>
      </c>
      <c r="K18" s="1" t="str">
        <f t="shared" si="2"/>
        <v>普通だった</v>
      </c>
      <c r="L18" s="2" t="s">
        <v>95</v>
      </c>
      <c r="M18" s="105"/>
      <c r="N18" s="26"/>
    </row>
    <row r="19" spans="1:14">
      <c r="A19" s="20">
        <v>16</v>
      </c>
      <c r="B19" s="109"/>
      <c r="C19" s="111" t="s">
        <v>5</v>
      </c>
      <c r="D19" s="111" t="s">
        <v>7</v>
      </c>
      <c r="E19" s="110" t="s">
        <v>8</v>
      </c>
      <c r="F19" s="20">
        <v>6</v>
      </c>
      <c r="G19" s="1" t="str">
        <f t="shared" ref="G19" si="8">IF(F19="","",VLOOKUP(F19,$N$4:$P$9,2,FALSE))</f>
        <v>休み</v>
      </c>
      <c r="H19" s="20">
        <v>6</v>
      </c>
      <c r="I19" s="2" t="str">
        <f t="shared" ref="I19" si="9">IF(H19="","",VLOOKUP(H19,$R$4:$T$8,2,FALSE))</f>
        <v>休み</v>
      </c>
      <c r="J19" s="21">
        <v>6</v>
      </c>
      <c r="K19" s="1" t="str">
        <f t="shared" ref="K19" si="10">IF(J19="","",VLOOKUP(J19,$V$4:$X$9,2,FALSE))</f>
        <v>休み</v>
      </c>
      <c r="L19" s="2"/>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集計">
                <anchor moveWithCells="1" sizeWithCells="1">
                  <from>
                    <xdr:col>14</xdr:col>
                    <xdr:colOff>45720</xdr:colOff>
                    <xdr:row>0</xdr:row>
                    <xdr:rowOff>22860</xdr:rowOff>
                  </from>
                  <to>
                    <xdr:col>14</xdr:col>
                    <xdr:colOff>1036320</xdr:colOff>
                    <xdr:row>1</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C19"/>
  <sheetViews>
    <sheetView topLeftCell="A4" zoomScaleNormal="100" workbookViewId="0">
      <selection activeCell="P4" sqref="P4:P9"/>
    </sheetView>
  </sheetViews>
  <sheetFormatPr defaultRowHeight="13.2"/>
  <cols>
    <col min="1" max="1" width="3.21875" style="3" customWidth="1"/>
    <col min="2" max="2" width="3.109375" style="3" customWidth="1"/>
    <col min="3" max="3" width="2.88671875" style="3" customWidth="1"/>
    <col min="4" max="4" width="3.109375" style="3" customWidth="1"/>
    <col min="5" max="5" width="3.44140625" style="3" customWidth="1"/>
    <col min="6" max="6" width="2.88671875" style="3" customWidth="1"/>
    <col min="7" max="7" width="14.44140625" customWidth="1"/>
    <col min="8" max="8" width="3.21875" style="3" customWidth="1"/>
    <col min="9" max="9" width="21.44140625" customWidth="1"/>
    <col min="10" max="10" width="3" style="3"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2.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49" t="s">
        <v>162</v>
      </c>
      <c r="F1" s="149"/>
      <c r="G1" s="149"/>
      <c r="H1" s="149"/>
      <c r="I1" s="149"/>
      <c r="J1" s="149"/>
      <c r="K1" s="149"/>
      <c r="L1" s="149"/>
    </row>
    <row r="2" spans="1:29" ht="9.9" customHeight="1">
      <c r="E2" s="150"/>
      <c r="F2" s="150"/>
      <c r="G2" s="151"/>
      <c r="H2" s="151"/>
      <c r="I2" s="151"/>
      <c r="J2" s="151"/>
      <c r="K2" s="151"/>
      <c r="L2" s="151"/>
    </row>
    <row r="3" spans="1:29" ht="27.9" customHeight="1">
      <c r="A3" s="20" t="s">
        <v>25</v>
      </c>
      <c r="B3" s="155" t="s">
        <v>0</v>
      </c>
      <c r="C3" s="156"/>
      <c r="D3" s="156"/>
      <c r="E3" s="157"/>
      <c r="F3" s="147" t="s">
        <v>1</v>
      </c>
      <c r="G3" s="148"/>
      <c r="H3" s="147" t="s">
        <v>2</v>
      </c>
      <c r="I3" s="148"/>
      <c r="J3" s="147" t="s">
        <v>3</v>
      </c>
      <c r="K3" s="148"/>
      <c r="L3" s="1" t="s">
        <v>4</v>
      </c>
      <c r="N3" s="153" t="s">
        <v>9</v>
      </c>
      <c r="O3" s="154"/>
      <c r="P3" s="22" t="s">
        <v>24</v>
      </c>
      <c r="Q3" s="19"/>
      <c r="R3" s="153" t="s">
        <v>10</v>
      </c>
      <c r="S3" s="154"/>
      <c r="T3" s="9" t="s">
        <v>24</v>
      </c>
      <c r="U3" s="7"/>
      <c r="V3" s="145" t="s">
        <v>11</v>
      </c>
      <c r="W3" s="146"/>
      <c r="X3" s="23" t="s">
        <v>24</v>
      </c>
      <c r="Z3" s="115" t="s">
        <v>108</v>
      </c>
      <c r="AA3" s="115" t="s">
        <v>6</v>
      </c>
      <c r="AB3" s="115" t="s">
        <v>7</v>
      </c>
      <c r="AC3" s="115" t="s">
        <v>26</v>
      </c>
    </row>
    <row r="4" spans="1:29" ht="20.25" customHeight="1">
      <c r="A4" s="20">
        <v>1</v>
      </c>
      <c r="B4" s="112">
        <v>20</v>
      </c>
      <c r="C4" s="114" t="s">
        <v>5</v>
      </c>
      <c r="D4" s="114" t="s">
        <v>60</v>
      </c>
      <c r="E4" s="113" t="s">
        <v>8</v>
      </c>
      <c r="F4" s="102">
        <v>6</v>
      </c>
      <c r="G4" s="1" t="str">
        <f t="shared" ref="G4:G19" si="0">IF(F4="","",VLOOKUP(F4,$N$4:$P$9,2,FALSE))</f>
        <v>休み</v>
      </c>
      <c r="H4" s="20">
        <v>6</v>
      </c>
      <c r="I4" s="1" t="str">
        <f t="shared" ref="I4:I19" si="1">IF(H4="","",VLOOKUP(H4,$R$4:$T$8,2,FALSE))</f>
        <v>休み</v>
      </c>
      <c r="J4" s="21">
        <v>6</v>
      </c>
      <c r="K4" s="1" t="str">
        <f t="shared" ref="K4:K19" si="2">IF(J4="","",VLOOKUP(J4,$V$4:$X$9,2,FALSE))</f>
        <v>休み</v>
      </c>
      <c r="L4" s="2"/>
      <c r="N4" s="9">
        <v>1</v>
      </c>
      <c r="O4" s="12" t="s">
        <v>14</v>
      </c>
      <c r="P4" s="12">
        <f>COUNTIF($F$4:$F$19,N4)</f>
        <v>1</v>
      </c>
      <c r="Q4" s="7"/>
      <c r="R4" s="10">
        <v>1</v>
      </c>
      <c r="S4" s="13" t="s">
        <v>18</v>
      </c>
      <c r="T4" s="12">
        <f>COUNTIF($H$4:$H$19,R4)</f>
        <v>8</v>
      </c>
      <c r="U4" s="7"/>
      <c r="V4" s="9">
        <v>1</v>
      </c>
      <c r="W4" s="18" t="s">
        <v>21</v>
      </c>
      <c r="X4" s="12">
        <f>COUNTIF($J$4:$J$19,V4)</f>
        <v>0</v>
      </c>
      <c r="Z4" s="115">
        <v>20</v>
      </c>
      <c r="AA4" s="116">
        <f>COUNTIFS($B$4:$B$19,"&gt;=20",$B$4:$B$19,"&lt;=29",$D$4:$D$19,AA$3)</f>
        <v>0</v>
      </c>
      <c r="AB4" s="116">
        <f>COUNTIFS($B$4:$B$19,"&gt;=20",$B$4:$B$19,"&lt;=29",$D$4:$D$19,AB$3)</f>
        <v>1</v>
      </c>
      <c r="AC4" s="116">
        <f>SUM(AA4:AB4)</f>
        <v>1</v>
      </c>
    </row>
    <row r="5" spans="1:29" ht="39.6">
      <c r="A5" s="20">
        <v>2</v>
      </c>
      <c r="B5" s="112">
        <v>30</v>
      </c>
      <c r="C5" s="114" t="s">
        <v>5</v>
      </c>
      <c r="D5" s="114" t="s">
        <v>60</v>
      </c>
      <c r="E5" s="113" t="s">
        <v>8</v>
      </c>
      <c r="F5" s="102">
        <v>3</v>
      </c>
      <c r="G5" s="1" t="str">
        <f t="shared" si="0"/>
        <v>普通だった</v>
      </c>
      <c r="H5" s="20">
        <v>1</v>
      </c>
      <c r="I5" s="1" t="str">
        <f t="shared" si="1"/>
        <v>知らないことが多かった</v>
      </c>
      <c r="J5" s="21">
        <v>2</v>
      </c>
      <c r="K5" s="1" t="str">
        <f t="shared" si="2"/>
        <v>やや分かりにくかった</v>
      </c>
      <c r="L5" s="2" t="s">
        <v>97</v>
      </c>
      <c r="N5" s="9">
        <v>2</v>
      </c>
      <c r="O5" s="12" t="s">
        <v>15</v>
      </c>
      <c r="P5" s="12">
        <f t="shared" ref="P5:P9" si="3">COUNTIF($F$4:$F$19,N5)</f>
        <v>7</v>
      </c>
      <c r="Q5" s="7"/>
      <c r="R5" s="10">
        <v>2</v>
      </c>
      <c r="S5" s="14" t="s">
        <v>19</v>
      </c>
      <c r="T5" s="12">
        <f t="shared" ref="T5:T8" si="4">COUNTIF($H$4:$H$19,R5)</f>
        <v>5</v>
      </c>
      <c r="U5" s="7"/>
      <c r="V5" s="9">
        <v>2</v>
      </c>
      <c r="W5" s="8" t="s">
        <v>22</v>
      </c>
      <c r="X5" s="12">
        <f t="shared" ref="X5:X9" si="5">COUNTIF($J$4:$J$19,V5)</f>
        <v>5</v>
      </c>
      <c r="Z5" s="115">
        <v>30</v>
      </c>
      <c r="AA5" s="116">
        <f>COUNTIFS($B$4:$B$19,"&gt;=30",$B$4:$B$19,"&lt;=39",$D$4:$D$19,AA$3)</f>
        <v>0</v>
      </c>
      <c r="AB5" s="116">
        <f>COUNTIFS($B$4:$B$19,"&gt;=30",$B$4:$B$19,"&lt;=39",$D$4:$D$19,AB$3)</f>
        <v>1</v>
      </c>
      <c r="AC5" s="116">
        <f t="shared" ref="AC5:AC10" si="6">SUM(AA5:AB5)</f>
        <v>1</v>
      </c>
    </row>
    <row r="6" spans="1:29" ht="39.6">
      <c r="A6" s="20">
        <v>3</v>
      </c>
      <c r="B6" s="112">
        <v>40</v>
      </c>
      <c r="C6" s="114" t="s">
        <v>5</v>
      </c>
      <c r="D6" s="114" t="s">
        <v>60</v>
      </c>
      <c r="E6" s="113" t="s">
        <v>8</v>
      </c>
      <c r="F6" s="102">
        <v>3</v>
      </c>
      <c r="G6" s="1" t="str">
        <f t="shared" si="0"/>
        <v>普通だった</v>
      </c>
      <c r="H6" s="20">
        <v>2</v>
      </c>
      <c r="I6" s="1" t="str">
        <f t="shared" si="1"/>
        <v>半分くらいは知っていた</v>
      </c>
      <c r="J6" s="21">
        <v>3</v>
      </c>
      <c r="K6" s="1" t="str">
        <f t="shared" si="2"/>
        <v>普通だった</v>
      </c>
      <c r="L6" s="2" t="s">
        <v>98</v>
      </c>
      <c r="N6" s="9">
        <v>3</v>
      </c>
      <c r="O6" s="12" t="s">
        <v>16</v>
      </c>
      <c r="P6" s="12">
        <f t="shared" si="3"/>
        <v>5</v>
      </c>
      <c r="Q6" s="7"/>
      <c r="R6" s="9">
        <v>3</v>
      </c>
      <c r="S6" s="15" t="s">
        <v>20</v>
      </c>
      <c r="T6" s="12">
        <f t="shared" si="4"/>
        <v>1</v>
      </c>
      <c r="U6" s="7"/>
      <c r="V6" s="9">
        <v>3</v>
      </c>
      <c r="W6" s="14" t="s">
        <v>16</v>
      </c>
      <c r="X6" s="12">
        <f t="shared" si="5"/>
        <v>7</v>
      </c>
      <c r="Z6" s="115">
        <v>40</v>
      </c>
      <c r="AA6" s="116">
        <f>COUNTIFS($B$4:$B$19,"&gt;=40",$B$4:$B$19,"&lt;=49",$D$4:$D$19,AA$3)</f>
        <v>0</v>
      </c>
      <c r="AB6" s="116">
        <f>COUNTIFS($B$4:$B$19,"&gt;=40",$B$4:$B$19,"&lt;=49",$D$4:$D$19,AB$3)</f>
        <v>3</v>
      </c>
      <c r="AC6" s="116">
        <f t="shared" si="6"/>
        <v>3</v>
      </c>
    </row>
    <row r="7" spans="1:29" ht="26.4">
      <c r="A7" s="20">
        <v>4</v>
      </c>
      <c r="B7" s="112">
        <v>40</v>
      </c>
      <c r="C7" s="114" t="s">
        <v>5</v>
      </c>
      <c r="D7" s="114" t="s">
        <v>60</v>
      </c>
      <c r="E7" s="113" t="s">
        <v>8</v>
      </c>
      <c r="F7" s="102">
        <v>3</v>
      </c>
      <c r="G7" s="1" t="str">
        <f t="shared" si="0"/>
        <v>普通だった</v>
      </c>
      <c r="H7" s="20">
        <v>1</v>
      </c>
      <c r="I7" s="1" t="str">
        <f t="shared" si="1"/>
        <v>知らないことが多かった</v>
      </c>
      <c r="J7" s="21">
        <v>3</v>
      </c>
      <c r="K7" s="1" t="str">
        <f t="shared" si="2"/>
        <v>普通だった</v>
      </c>
      <c r="L7" s="2" t="s">
        <v>99</v>
      </c>
      <c r="N7" s="9">
        <v>4</v>
      </c>
      <c r="O7" s="12" t="s">
        <v>17</v>
      </c>
      <c r="P7" s="12">
        <f t="shared" si="3"/>
        <v>1</v>
      </c>
      <c r="Q7" s="7"/>
      <c r="R7" s="10">
        <v>5</v>
      </c>
      <c r="S7" s="16" t="s">
        <v>12</v>
      </c>
      <c r="T7" s="12">
        <f t="shared" si="4"/>
        <v>1</v>
      </c>
      <c r="U7" s="7"/>
      <c r="V7" s="9">
        <v>4</v>
      </c>
      <c r="W7" s="14" t="s">
        <v>23</v>
      </c>
      <c r="X7" s="12">
        <f t="shared" si="5"/>
        <v>2</v>
      </c>
      <c r="Z7" s="115">
        <v>50</v>
      </c>
      <c r="AA7" s="116">
        <f>COUNTIFS($B$4:$B$19,"&gt;=50",$B$4:$B$19,"&lt;=59",$D$4:$D$19,AA$3)</f>
        <v>0</v>
      </c>
      <c r="AB7" s="116">
        <f>COUNTIFS($B$4:$B$19,"&gt;=50",$B$4:$B$19,"&lt;=59",$D$4:$D$19,AB$3)</f>
        <v>0</v>
      </c>
      <c r="AC7" s="116">
        <f t="shared" si="6"/>
        <v>0</v>
      </c>
    </row>
    <row r="8" spans="1:29" ht="52.8">
      <c r="A8" s="20">
        <v>5</v>
      </c>
      <c r="B8" s="112">
        <v>40</v>
      </c>
      <c r="C8" s="114" t="s">
        <v>5</v>
      </c>
      <c r="D8" s="114" t="s">
        <v>60</v>
      </c>
      <c r="E8" s="113" t="s">
        <v>8</v>
      </c>
      <c r="F8" s="102">
        <v>2</v>
      </c>
      <c r="G8" s="1" t="str">
        <f t="shared" si="0"/>
        <v>やや難しかった</v>
      </c>
      <c r="H8" s="20">
        <v>1</v>
      </c>
      <c r="I8" s="1" t="str">
        <f t="shared" si="1"/>
        <v>知らないことが多かった</v>
      </c>
      <c r="J8" s="21">
        <v>3</v>
      </c>
      <c r="K8" s="1" t="str">
        <f t="shared" si="2"/>
        <v>普通だった</v>
      </c>
      <c r="L8" s="2" t="s">
        <v>100</v>
      </c>
      <c r="N8" s="9">
        <v>5</v>
      </c>
      <c r="O8" s="16" t="s">
        <v>12</v>
      </c>
      <c r="P8" s="12">
        <f t="shared" si="3"/>
        <v>1</v>
      </c>
      <c r="Q8" s="7"/>
      <c r="R8" s="10">
        <v>6</v>
      </c>
      <c r="S8" s="16" t="s">
        <v>13</v>
      </c>
      <c r="T8" s="12">
        <f t="shared" si="4"/>
        <v>1</v>
      </c>
      <c r="U8" s="7"/>
      <c r="V8" s="9">
        <v>5</v>
      </c>
      <c r="W8" s="16" t="s">
        <v>12</v>
      </c>
      <c r="X8" s="12">
        <f t="shared" si="5"/>
        <v>1</v>
      </c>
      <c r="Z8" s="115">
        <v>60</v>
      </c>
      <c r="AA8" s="116">
        <f>COUNTIFS($B$4:$B$19,"&gt;=60",$B$4:$B$19,"&lt;=69",$D$4:$D$19,AA$3)</f>
        <v>1</v>
      </c>
      <c r="AB8" s="116">
        <f>COUNTIFS($B$4:$B$19,"&gt;=60",$B$4:$B$19,"&lt;=69",$D$4:$D$19,AB$3)</f>
        <v>3</v>
      </c>
      <c r="AC8" s="116">
        <f t="shared" si="6"/>
        <v>4</v>
      </c>
    </row>
    <row r="9" spans="1:29" ht="19.2">
      <c r="A9" s="20">
        <v>6</v>
      </c>
      <c r="B9" s="112">
        <v>60</v>
      </c>
      <c r="C9" s="114" t="s">
        <v>5</v>
      </c>
      <c r="D9" s="114" t="s">
        <v>6</v>
      </c>
      <c r="E9" s="113" t="s">
        <v>8</v>
      </c>
      <c r="F9" s="102">
        <v>2</v>
      </c>
      <c r="G9" s="1" t="str">
        <f t="shared" si="0"/>
        <v>やや難しかった</v>
      </c>
      <c r="H9" s="20">
        <v>2</v>
      </c>
      <c r="I9" s="1" t="str">
        <f t="shared" si="1"/>
        <v>半分くらいは知っていた</v>
      </c>
      <c r="J9" s="21">
        <v>4</v>
      </c>
      <c r="K9" s="1" t="str">
        <f t="shared" si="2"/>
        <v>分かりやすかった</v>
      </c>
      <c r="L9" s="2" t="s">
        <v>101</v>
      </c>
      <c r="N9" s="9">
        <v>6</v>
      </c>
      <c r="O9" s="17" t="s">
        <v>13</v>
      </c>
      <c r="P9" s="12">
        <f t="shared" si="3"/>
        <v>1</v>
      </c>
      <c r="Q9" s="7"/>
      <c r="R9" s="9" t="s">
        <v>26</v>
      </c>
      <c r="S9" s="24"/>
      <c r="T9" s="24">
        <f>SUM(T4:T8)</f>
        <v>16</v>
      </c>
      <c r="U9" s="7"/>
      <c r="V9" s="9">
        <v>6</v>
      </c>
      <c r="W9" s="16" t="s">
        <v>13</v>
      </c>
      <c r="X9" s="12">
        <f t="shared" si="5"/>
        <v>1</v>
      </c>
      <c r="Z9" s="115">
        <v>70</v>
      </c>
      <c r="AA9" s="116">
        <f>COUNTIFS($B$4:$B$19,"&gt;=70",$B$4:$B$19,"&lt;=79",$D$4:$D$19,AA$3)</f>
        <v>4</v>
      </c>
      <c r="AB9" s="116">
        <f>COUNTIFS($B$4:$B$19,"&gt;=70",$B$4:$B$19,"&lt;=79",$D$4:$D$19,AB$3)</f>
        <v>0</v>
      </c>
      <c r="AC9" s="116">
        <f t="shared" si="6"/>
        <v>4</v>
      </c>
    </row>
    <row r="10" spans="1:29" ht="19.2">
      <c r="A10" s="20">
        <v>7</v>
      </c>
      <c r="B10" s="112">
        <v>60</v>
      </c>
      <c r="C10" s="114" t="s">
        <v>5</v>
      </c>
      <c r="D10" s="114" t="s">
        <v>60</v>
      </c>
      <c r="E10" s="113" t="s">
        <v>8</v>
      </c>
      <c r="F10" s="102">
        <v>1</v>
      </c>
      <c r="G10" s="1" t="str">
        <f t="shared" si="0"/>
        <v>難しかった</v>
      </c>
      <c r="H10" s="20">
        <v>1</v>
      </c>
      <c r="I10" s="1" t="str">
        <f t="shared" si="1"/>
        <v>知らないことが多かった</v>
      </c>
      <c r="J10" s="21">
        <v>2</v>
      </c>
      <c r="K10" s="1" t="str">
        <f t="shared" si="2"/>
        <v>やや分かりにくかった</v>
      </c>
      <c r="L10" s="2"/>
      <c r="N10" s="9" t="s">
        <v>26</v>
      </c>
      <c r="O10" s="1"/>
      <c r="P10" s="24">
        <f>SUM(P4:P9)</f>
        <v>16</v>
      </c>
      <c r="V10" s="9" t="s">
        <v>26</v>
      </c>
      <c r="W10" s="1"/>
      <c r="X10" s="24">
        <f>SUM(X4:X9)</f>
        <v>16</v>
      </c>
      <c r="Z10" s="115">
        <v>80</v>
      </c>
      <c r="AA10" s="116">
        <f>COUNTIFS($B$4:$B$19,"&gt;=80",$B$4:$B$19,"&lt;=89",$D$4:$D$19,AA$3)</f>
        <v>1</v>
      </c>
      <c r="AB10" s="116">
        <f>COUNTIFS($B$4:$B$19,"&gt;=80",$B$4:$B$19,"&lt;=89",$D$4:$D$19,AB$3)</f>
        <v>0</v>
      </c>
      <c r="AC10" s="116">
        <f t="shared" si="6"/>
        <v>1</v>
      </c>
    </row>
    <row r="11" spans="1:29" ht="26.4">
      <c r="A11" s="20">
        <v>8</v>
      </c>
      <c r="B11" s="112">
        <v>60</v>
      </c>
      <c r="C11" s="114" t="s">
        <v>5</v>
      </c>
      <c r="D11" s="114" t="s">
        <v>60</v>
      </c>
      <c r="E11" s="113" t="s">
        <v>8</v>
      </c>
      <c r="F11" s="102">
        <v>2</v>
      </c>
      <c r="G11" s="1" t="str">
        <f t="shared" si="0"/>
        <v>やや難しかった</v>
      </c>
      <c r="H11" s="20">
        <v>1</v>
      </c>
      <c r="I11" s="1" t="str">
        <f t="shared" si="1"/>
        <v>知らないことが多かった</v>
      </c>
      <c r="J11" s="21">
        <v>2</v>
      </c>
      <c r="K11" s="1" t="str">
        <f t="shared" si="2"/>
        <v>やや分かりにくかった</v>
      </c>
      <c r="L11" s="2" t="s">
        <v>102</v>
      </c>
      <c r="Z11" s="115" t="s">
        <v>26</v>
      </c>
      <c r="AA11" s="116">
        <f>SUM(AA4:AA10)</f>
        <v>6</v>
      </c>
      <c r="AB11" s="116">
        <f t="shared" ref="AB11:AC11" si="7">SUM(AB4:AB10)</f>
        <v>8</v>
      </c>
      <c r="AC11" s="116">
        <f t="shared" si="7"/>
        <v>14</v>
      </c>
    </row>
    <row r="12" spans="1:29" ht="30" customHeight="1">
      <c r="A12" s="20">
        <v>9</v>
      </c>
      <c r="B12" s="112">
        <v>60</v>
      </c>
      <c r="C12" s="114" t="s">
        <v>5</v>
      </c>
      <c r="D12" s="114" t="s">
        <v>60</v>
      </c>
      <c r="E12" s="113" t="s">
        <v>8</v>
      </c>
      <c r="F12" s="102">
        <v>2</v>
      </c>
      <c r="G12" s="1" t="str">
        <f t="shared" si="0"/>
        <v>やや難しかった</v>
      </c>
      <c r="H12" s="20">
        <v>2</v>
      </c>
      <c r="I12" s="1" t="str">
        <f t="shared" si="1"/>
        <v>半分くらいは知っていた</v>
      </c>
      <c r="J12" s="21">
        <v>3</v>
      </c>
      <c r="K12" s="1" t="str">
        <f t="shared" si="2"/>
        <v>普通だった</v>
      </c>
      <c r="L12" s="2"/>
    </row>
    <row r="13" spans="1:29" ht="30" customHeight="1">
      <c r="A13" s="20">
        <v>10</v>
      </c>
      <c r="B13" s="112">
        <v>70</v>
      </c>
      <c r="C13" s="114" t="s">
        <v>5</v>
      </c>
      <c r="D13" s="114" t="s">
        <v>6</v>
      </c>
      <c r="E13" s="113" t="s">
        <v>8</v>
      </c>
      <c r="F13" s="102">
        <v>2</v>
      </c>
      <c r="G13" s="1" t="str">
        <f t="shared" si="0"/>
        <v>やや難しかった</v>
      </c>
      <c r="H13" s="20">
        <v>1</v>
      </c>
      <c r="I13" s="1" t="str">
        <f t="shared" si="1"/>
        <v>知らないことが多かった</v>
      </c>
      <c r="J13" s="21">
        <v>2</v>
      </c>
      <c r="K13" s="1" t="str">
        <f t="shared" si="2"/>
        <v>やや分かりにくかった</v>
      </c>
      <c r="L13" s="2"/>
    </row>
    <row r="14" spans="1:29" ht="30" customHeight="1">
      <c r="A14" s="20">
        <v>11</v>
      </c>
      <c r="B14" s="112">
        <v>70</v>
      </c>
      <c r="C14" s="114" t="s">
        <v>5</v>
      </c>
      <c r="D14" s="114" t="s">
        <v>76</v>
      </c>
      <c r="E14" s="113" t="s">
        <v>8</v>
      </c>
      <c r="F14" s="102">
        <v>3</v>
      </c>
      <c r="G14" s="1" t="str">
        <f t="shared" si="0"/>
        <v>普通だった</v>
      </c>
      <c r="H14" s="20">
        <v>2</v>
      </c>
      <c r="I14" s="1" t="str">
        <f t="shared" si="1"/>
        <v>半分くらいは知っていた</v>
      </c>
      <c r="J14" s="21">
        <v>3</v>
      </c>
      <c r="K14" s="1" t="str">
        <f t="shared" si="2"/>
        <v>普通だった</v>
      </c>
      <c r="L14" s="2" t="s">
        <v>103</v>
      </c>
    </row>
    <row r="15" spans="1:29" ht="30" customHeight="1">
      <c r="A15" s="20">
        <v>12</v>
      </c>
      <c r="B15" s="112">
        <v>70</v>
      </c>
      <c r="C15" s="114" t="s">
        <v>5</v>
      </c>
      <c r="D15" s="114" t="s">
        <v>76</v>
      </c>
      <c r="E15" s="113" t="s">
        <v>8</v>
      </c>
      <c r="F15" s="102">
        <v>2</v>
      </c>
      <c r="G15" s="1" t="str">
        <f t="shared" si="0"/>
        <v>やや難しかった</v>
      </c>
      <c r="H15" s="20">
        <v>2</v>
      </c>
      <c r="I15" s="1" t="str">
        <f t="shared" si="1"/>
        <v>半分くらいは知っていた</v>
      </c>
      <c r="J15" s="21">
        <v>3</v>
      </c>
      <c r="K15" s="1" t="str">
        <f t="shared" si="2"/>
        <v>普通だった</v>
      </c>
      <c r="L15" s="2"/>
    </row>
    <row r="16" spans="1:29" ht="52.8">
      <c r="A16" s="20">
        <v>13</v>
      </c>
      <c r="B16" s="112">
        <v>70</v>
      </c>
      <c r="C16" s="114" t="s">
        <v>5</v>
      </c>
      <c r="D16" s="114" t="s">
        <v>76</v>
      </c>
      <c r="E16" s="113" t="s">
        <v>8</v>
      </c>
      <c r="F16" s="102">
        <v>4</v>
      </c>
      <c r="G16" s="1" t="str">
        <f t="shared" si="0"/>
        <v>やさしかった</v>
      </c>
      <c r="H16" s="20">
        <v>3</v>
      </c>
      <c r="I16" s="1" t="str">
        <f t="shared" si="1"/>
        <v>知っていることが多かった</v>
      </c>
      <c r="J16" s="21">
        <v>4</v>
      </c>
      <c r="K16" s="1" t="str">
        <f t="shared" si="2"/>
        <v>分かりやすかった</v>
      </c>
      <c r="L16" s="2" t="s">
        <v>104</v>
      </c>
    </row>
    <row r="17" spans="1:12" ht="39.6">
      <c r="A17" s="20">
        <v>14</v>
      </c>
      <c r="B17" s="112">
        <v>80</v>
      </c>
      <c r="C17" s="114" t="s">
        <v>5</v>
      </c>
      <c r="D17" s="114" t="s">
        <v>6</v>
      </c>
      <c r="E17" s="113" t="s">
        <v>8</v>
      </c>
      <c r="F17" s="20">
        <v>3</v>
      </c>
      <c r="G17" s="1" t="str">
        <f t="shared" si="0"/>
        <v>普通だった</v>
      </c>
      <c r="H17" s="20">
        <v>1</v>
      </c>
      <c r="I17" s="2" t="str">
        <f t="shared" si="1"/>
        <v>知らないことが多かった</v>
      </c>
      <c r="J17" s="21">
        <v>2</v>
      </c>
      <c r="K17" s="1" t="str">
        <f t="shared" si="2"/>
        <v>やや分かりにくかった</v>
      </c>
      <c r="L17" s="2" t="s">
        <v>105</v>
      </c>
    </row>
    <row r="18" spans="1:12">
      <c r="A18" s="20">
        <v>15</v>
      </c>
      <c r="B18" s="112"/>
      <c r="C18" s="114" t="s">
        <v>5</v>
      </c>
      <c r="D18" s="114" t="s">
        <v>106</v>
      </c>
      <c r="E18" s="113" t="s">
        <v>8</v>
      </c>
      <c r="F18" s="20">
        <v>2</v>
      </c>
      <c r="G18" s="1" t="str">
        <f t="shared" si="0"/>
        <v>やや難しかった</v>
      </c>
      <c r="H18" s="20">
        <v>1</v>
      </c>
      <c r="I18" s="2" t="str">
        <f t="shared" si="1"/>
        <v>知らないことが多かった</v>
      </c>
      <c r="J18" s="21">
        <v>3</v>
      </c>
      <c r="K18" s="1" t="str">
        <f t="shared" si="2"/>
        <v>普通だった</v>
      </c>
      <c r="L18" s="2"/>
    </row>
    <row r="19" spans="1:12">
      <c r="A19" s="20">
        <v>16</v>
      </c>
      <c r="B19" s="112"/>
      <c r="C19" s="114" t="s">
        <v>5</v>
      </c>
      <c r="D19" s="114" t="s">
        <v>7</v>
      </c>
      <c r="E19" s="113" t="s">
        <v>8</v>
      </c>
      <c r="F19" s="20">
        <v>5</v>
      </c>
      <c r="G19" s="1" t="str">
        <f t="shared" si="0"/>
        <v>無記入</v>
      </c>
      <c r="H19" s="20">
        <v>5</v>
      </c>
      <c r="I19" s="2" t="str">
        <f t="shared" si="1"/>
        <v>無記入</v>
      </c>
      <c r="J19" s="21">
        <v>5</v>
      </c>
      <c r="K19" s="1" t="str">
        <f t="shared" si="2"/>
        <v>無記入</v>
      </c>
      <c r="L19" s="2" t="s">
        <v>107</v>
      </c>
    </row>
  </sheetData>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集計">
                <anchor moveWithCells="1" sizeWithCells="1">
                  <from>
                    <xdr:col>14</xdr:col>
                    <xdr:colOff>114300</xdr:colOff>
                    <xdr:row>0</xdr:row>
                    <xdr:rowOff>45720</xdr:rowOff>
                  </from>
                  <to>
                    <xdr:col>14</xdr:col>
                    <xdr:colOff>1104900</xdr:colOff>
                    <xdr:row>1</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C19"/>
  <sheetViews>
    <sheetView zoomScaleNormal="100" workbookViewId="0">
      <selection activeCell="W14" sqref="W14"/>
    </sheetView>
  </sheetViews>
  <sheetFormatPr defaultColWidth="8.88671875" defaultRowHeight="13.2"/>
  <cols>
    <col min="1" max="1" width="3.21875" style="77" customWidth="1"/>
    <col min="2" max="2" width="3.109375" style="77" customWidth="1"/>
    <col min="3" max="3" width="2.88671875" style="77" customWidth="1"/>
    <col min="4" max="4" width="3.109375" style="77" customWidth="1"/>
    <col min="5" max="5" width="3.44140625" style="77" customWidth="1"/>
    <col min="6" max="6" width="2.88671875" style="77" customWidth="1"/>
    <col min="7" max="7" width="14.44140625" style="80" customWidth="1"/>
    <col min="8" max="8" width="3.21875" style="77" customWidth="1"/>
    <col min="9" max="9" width="21.44140625" style="80" customWidth="1"/>
    <col min="10" max="10" width="3" style="77" customWidth="1"/>
    <col min="11" max="11" width="18.6640625" style="80" customWidth="1"/>
    <col min="12" max="12" width="52.6640625" style="80" customWidth="1"/>
    <col min="13" max="13" width="4.6640625" style="80" customWidth="1"/>
    <col min="14" max="14" width="3.44140625" style="80" customWidth="1"/>
    <col min="15" max="15" width="17.6640625" style="80" customWidth="1"/>
    <col min="16" max="16" width="6.21875" style="80" customWidth="1"/>
    <col min="17" max="17" width="2.21875" style="80" customWidth="1"/>
    <col min="18" max="18" width="4.88671875" style="80" customWidth="1"/>
    <col min="19" max="19" width="28.44140625" style="80" customWidth="1"/>
    <col min="20" max="20" width="7.33203125" style="80" customWidth="1"/>
    <col min="21" max="21" width="3.77734375" style="80" customWidth="1"/>
    <col min="22" max="22" width="4.21875" style="80" customWidth="1"/>
    <col min="23" max="23" width="23.21875" style="80" customWidth="1"/>
    <col min="24" max="24" width="6.44140625" style="80" customWidth="1"/>
    <col min="25" max="16384" width="8.88671875" style="80"/>
  </cols>
  <sheetData>
    <row r="1" spans="1:29" ht="26.25" customHeight="1">
      <c r="E1" s="162" t="s">
        <v>160</v>
      </c>
      <c r="F1" s="162"/>
      <c r="G1" s="162"/>
      <c r="H1" s="162"/>
      <c r="I1" s="162"/>
      <c r="J1" s="162"/>
      <c r="K1" s="162"/>
      <c r="L1" s="162"/>
    </row>
    <row r="2" spans="1:29" ht="9.9" customHeight="1">
      <c r="E2" s="163"/>
      <c r="F2" s="163"/>
      <c r="G2" s="164"/>
      <c r="H2" s="164"/>
      <c r="I2" s="164"/>
      <c r="J2" s="164"/>
      <c r="K2" s="164"/>
      <c r="L2" s="164"/>
    </row>
    <row r="3" spans="1:29" ht="27.9" customHeight="1">
      <c r="A3" s="83" t="s">
        <v>25</v>
      </c>
      <c r="B3" s="165" t="s">
        <v>0</v>
      </c>
      <c r="C3" s="166"/>
      <c r="D3" s="166"/>
      <c r="E3" s="167"/>
      <c r="F3" s="168" t="s">
        <v>1</v>
      </c>
      <c r="G3" s="169"/>
      <c r="H3" s="168" t="s">
        <v>2</v>
      </c>
      <c r="I3" s="169"/>
      <c r="J3" s="168" t="s">
        <v>3</v>
      </c>
      <c r="K3" s="169"/>
      <c r="L3" s="84" t="s">
        <v>4</v>
      </c>
      <c r="N3" s="158" t="s">
        <v>9</v>
      </c>
      <c r="O3" s="159"/>
      <c r="P3" s="89" t="s">
        <v>24</v>
      </c>
      <c r="Q3" s="81"/>
      <c r="R3" s="158" t="s">
        <v>10</v>
      </c>
      <c r="S3" s="159"/>
      <c r="T3" s="90" t="s">
        <v>24</v>
      </c>
      <c r="U3" s="82"/>
      <c r="V3" s="160" t="s">
        <v>11</v>
      </c>
      <c r="W3" s="161"/>
      <c r="X3" s="99" t="s">
        <v>24</v>
      </c>
      <c r="Z3" s="115" t="s">
        <v>108</v>
      </c>
      <c r="AA3" s="115" t="s">
        <v>6</v>
      </c>
      <c r="AB3" s="115" t="s">
        <v>7</v>
      </c>
      <c r="AC3" s="115" t="s">
        <v>26</v>
      </c>
    </row>
    <row r="4" spans="1:29" ht="50.1" customHeight="1">
      <c r="A4" s="78">
        <v>1</v>
      </c>
      <c r="B4" s="138">
        <v>20</v>
      </c>
      <c r="C4" s="140" t="s">
        <v>5</v>
      </c>
      <c r="D4" s="140" t="s">
        <v>60</v>
      </c>
      <c r="E4" s="139" t="s">
        <v>8</v>
      </c>
      <c r="F4" s="139">
        <v>2</v>
      </c>
      <c r="G4" s="84" t="str">
        <f>IF(F4="","",VLOOKUP(F4,$N$4:$P$9,2,FALSE))</f>
        <v>やや難しかった</v>
      </c>
      <c r="H4" s="20">
        <v>1</v>
      </c>
      <c r="I4" s="84" t="str">
        <f t="shared" ref="I4:I19" si="0">IF(H4="","",VLOOKUP(H4,$R$4:$T$8,2,FALSE))</f>
        <v>知らないことが多かった</v>
      </c>
      <c r="J4" s="21">
        <v>3</v>
      </c>
      <c r="K4" s="84" t="str">
        <f>IF(J4="","",VLOOKUP(J4,$V$4:$X$9,2,FALSE))</f>
        <v>普通だった</v>
      </c>
      <c r="L4" s="2" t="s">
        <v>143</v>
      </c>
      <c r="N4" s="90">
        <v>1</v>
      </c>
      <c r="O4" s="91" t="s">
        <v>14</v>
      </c>
      <c r="P4" s="12">
        <f>COUNTIF($F$4:$F$19,N4)</f>
        <v>1</v>
      </c>
      <c r="Q4" s="82"/>
      <c r="R4" s="95">
        <v>1</v>
      </c>
      <c r="S4" s="96" t="s">
        <v>18</v>
      </c>
      <c r="T4" s="12">
        <f>COUNTIF($H$4:$H$19,R4)</f>
        <v>13</v>
      </c>
      <c r="U4" s="82"/>
      <c r="V4" s="90">
        <v>1</v>
      </c>
      <c r="W4" s="100" t="s">
        <v>21</v>
      </c>
      <c r="X4" s="12">
        <f>COUNTIF($J$4:$J$19,V4)</f>
        <v>2</v>
      </c>
      <c r="Z4" s="115">
        <v>20</v>
      </c>
      <c r="AA4" s="116">
        <f>COUNTIFS($B$4:$B$19,"&gt;=20",$B$4:$B$19,"&lt;=29",$D$4:$D$19,AA$3)</f>
        <v>0</v>
      </c>
      <c r="AB4" s="116">
        <f>COUNTIFS($B$4:$B$19,"&gt;=20",$B$4:$B$19,"&lt;=29",$D$4:$D$19,AB$3)</f>
        <v>1</v>
      </c>
      <c r="AC4" s="116">
        <f>SUM(AA4:AB4)</f>
        <v>1</v>
      </c>
    </row>
    <row r="5" spans="1:29" ht="105.6">
      <c r="A5" s="78">
        <v>2</v>
      </c>
      <c r="B5" s="138">
        <v>30</v>
      </c>
      <c r="C5" s="140" t="s">
        <v>5</v>
      </c>
      <c r="D5" s="140" t="s">
        <v>60</v>
      </c>
      <c r="E5" s="139" t="s">
        <v>8</v>
      </c>
      <c r="F5" s="139">
        <v>2</v>
      </c>
      <c r="G5" s="84" t="str">
        <f>IF(F5="","",VLOOKUP(F5,$N$4:$P$9,2,FALSE))</f>
        <v>やや難しかった</v>
      </c>
      <c r="H5" s="20">
        <v>1</v>
      </c>
      <c r="I5" s="84" t="str">
        <f t="shared" si="0"/>
        <v>知らないことが多かった</v>
      </c>
      <c r="J5" s="21">
        <v>4</v>
      </c>
      <c r="K5" s="84" t="str">
        <f t="shared" ref="K5:K19" si="1">IF(J5="","",VLOOKUP(J5,$V$4:$X$9,2,FALSE))</f>
        <v>分かりやすかった</v>
      </c>
      <c r="L5" s="2" t="s">
        <v>144</v>
      </c>
      <c r="N5" s="90">
        <v>2</v>
      </c>
      <c r="O5" s="91" t="s">
        <v>15</v>
      </c>
      <c r="P5" s="12">
        <f t="shared" ref="P5:P9" si="2">COUNTIF($F$4:$F$19,N5)</f>
        <v>12</v>
      </c>
      <c r="Q5" s="82"/>
      <c r="R5" s="95">
        <v>2</v>
      </c>
      <c r="S5" s="97" t="s">
        <v>19</v>
      </c>
      <c r="T5" s="12">
        <f t="shared" ref="T5:T8" si="3">COUNTIF($H$4:$H$19,R5)</f>
        <v>3</v>
      </c>
      <c r="U5" s="82"/>
      <c r="V5" s="90">
        <v>2</v>
      </c>
      <c r="W5" s="101" t="s">
        <v>22</v>
      </c>
      <c r="X5" s="12">
        <f t="shared" ref="X5:X9" si="4">COUNTIF($J$4:$J$19,V5)</f>
        <v>1</v>
      </c>
      <c r="Z5" s="115">
        <v>30</v>
      </c>
      <c r="AA5" s="116">
        <f>COUNTIFS($B$4:$B$19,"&gt;=30",$B$4:$B$19,"&lt;=39",$D$4:$D$19,AA$3)</f>
        <v>0</v>
      </c>
      <c r="AB5" s="116">
        <f>COUNTIFS($B$4:$B$19,"&gt;=30",$B$4:$B$19,"&lt;=39",$D$4:$D$19,AB$3)</f>
        <v>1</v>
      </c>
      <c r="AC5" s="116">
        <f t="shared" ref="AC5:AC10" si="5">SUM(AA5:AB5)</f>
        <v>1</v>
      </c>
    </row>
    <row r="6" spans="1:29" ht="92.4">
      <c r="A6" s="78">
        <v>3</v>
      </c>
      <c r="B6" s="138">
        <v>40</v>
      </c>
      <c r="C6" s="140" t="s">
        <v>5</v>
      </c>
      <c r="D6" s="140" t="s">
        <v>60</v>
      </c>
      <c r="E6" s="139" t="s">
        <v>8</v>
      </c>
      <c r="F6" s="139">
        <v>3</v>
      </c>
      <c r="G6" s="84" t="str">
        <f t="shared" ref="G6:G19" si="6">IF(F6="","",VLOOKUP(F6,$N$4:$P$9,2,FALSE))</f>
        <v>普通だった</v>
      </c>
      <c r="H6" s="20">
        <v>1</v>
      </c>
      <c r="I6" s="84" t="str">
        <f t="shared" si="0"/>
        <v>知らないことが多かった</v>
      </c>
      <c r="J6" s="21">
        <v>4</v>
      </c>
      <c r="K6" s="84" t="str">
        <f t="shared" si="1"/>
        <v>分かりやすかった</v>
      </c>
      <c r="L6" s="2" t="s">
        <v>145</v>
      </c>
      <c r="N6" s="90">
        <v>3</v>
      </c>
      <c r="O6" s="91" t="s">
        <v>16</v>
      </c>
      <c r="P6" s="12">
        <f t="shared" si="2"/>
        <v>3</v>
      </c>
      <c r="Q6" s="82"/>
      <c r="R6" s="90">
        <v>3</v>
      </c>
      <c r="S6" s="98" t="s">
        <v>20</v>
      </c>
      <c r="T6" s="12">
        <f t="shared" si="3"/>
        <v>0</v>
      </c>
      <c r="U6" s="82"/>
      <c r="V6" s="90">
        <v>3</v>
      </c>
      <c r="W6" s="97" t="s">
        <v>16</v>
      </c>
      <c r="X6" s="12">
        <f t="shared" si="4"/>
        <v>6</v>
      </c>
      <c r="Z6" s="115">
        <v>40</v>
      </c>
      <c r="AA6" s="116">
        <f>COUNTIFS($B$4:$B$19,"&gt;=40",$B$4:$B$19,"&lt;=49",$D$4:$D$19,AA$3)</f>
        <v>0</v>
      </c>
      <c r="AB6" s="116">
        <f>COUNTIFS($B$4:$B$19,"&gt;=40",$B$4:$B$19,"&lt;=49",$D$4:$D$19,AB$3)</f>
        <v>4</v>
      </c>
      <c r="AC6" s="116">
        <f t="shared" si="5"/>
        <v>4</v>
      </c>
    </row>
    <row r="7" spans="1:29" ht="39.6">
      <c r="A7" s="78">
        <v>4</v>
      </c>
      <c r="B7" s="138">
        <v>40</v>
      </c>
      <c r="C7" s="140" t="s">
        <v>5</v>
      </c>
      <c r="D7" s="140" t="s">
        <v>60</v>
      </c>
      <c r="E7" s="139" t="s">
        <v>8</v>
      </c>
      <c r="F7" s="139">
        <v>2</v>
      </c>
      <c r="G7" s="84" t="str">
        <f t="shared" si="6"/>
        <v>やや難しかった</v>
      </c>
      <c r="H7" s="20">
        <v>1</v>
      </c>
      <c r="I7" s="84" t="str">
        <f t="shared" si="0"/>
        <v>知らないことが多かった</v>
      </c>
      <c r="J7" s="21">
        <v>3</v>
      </c>
      <c r="K7" s="84" t="str">
        <f t="shared" si="1"/>
        <v>普通だった</v>
      </c>
      <c r="L7" s="2" t="s">
        <v>146</v>
      </c>
      <c r="N7" s="90">
        <v>4</v>
      </c>
      <c r="O7" s="91" t="s">
        <v>147</v>
      </c>
      <c r="P7" s="12">
        <f t="shared" si="2"/>
        <v>0</v>
      </c>
      <c r="Q7" s="82"/>
      <c r="R7" s="95">
        <v>5</v>
      </c>
      <c r="S7" s="92" t="s">
        <v>12</v>
      </c>
      <c r="T7" s="12">
        <f t="shared" si="3"/>
        <v>0</v>
      </c>
      <c r="U7" s="82"/>
      <c r="V7" s="90">
        <v>4</v>
      </c>
      <c r="W7" s="97" t="s">
        <v>23</v>
      </c>
      <c r="X7" s="12">
        <f t="shared" si="4"/>
        <v>7</v>
      </c>
      <c r="Z7" s="115">
        <v>50</v>
      </c>
      <c r="AA7" s="116">
        <f>COUNTIFS($B$4:$B$19,"&gt;=50",$B$4:$B$19,"&lt;=59",$D$4:$D$19,AA$3)</f>
        <v>0</v>
      </c>
      <c r="AB7" s="116">
        <f>COUNTIFS($B$4:$B$19,"&gt;=50",$B$4:$B$19,"&lt;=59",$D$4:$D$19,AB$3)</f>
        <v>0</v>
      </c>
      <c r="AC7" s="116">
        <f t="shared" si="5"/>
        <v>0</v>
      </c>
    </row>
    <row r="8" spans="1:29" ht="79.2">
      <c r="A8" s="78">
        <v>5</v>
      </c>
      <c r="B8" s="138">
        <v>40</v>
      </c>
      <c r="C8" s="140" t="s">
        <v>5</v>
      </c>
      <c r="D8" s="140" t="s">
        <v>60</v>
      </c>
      <c r="E8" s="139" t="s">
        <v>8</v>
      </c>
      <c r="F8" s="139">
        <v>2</v>
      </c>
      <c r="G8" s="84" t="str">
        <f t="shared" si="6"/>
        <v>やや難しかった</v>
      </c>
      <c r="H8" s="20">
        <v>1</v>
      </c>
      <c r="I8" s="84" t="str">
        <f t="shared" si="0"/>
        <v>知らないことが多かった</v>
      </c>
      <c r="J8" s="21">
        <v>4</v>
      </c>
      <c r="K8" s="84" t="str">
        <f t="shared" si="1"/>
        <v>分かりやすかった</v>
      </c>
      <c r="L8" s="2" t="s">
        <v>148</v>
      </c>
      <c r="N8" s="90">
        <v>5</v>
      </c>
      <c r="O8" s="92" t="s">
        <v>12</v>
      </c>
      <c r="P8" s="12">
        <f t="shared" si="2"/>
        <v>0</v>
      </c>
      <c r="Q8" s="82"/>
      <c r="R8" s="95">
        <v>6</v>
      </c>
      <c r="S8" s="92" t="s">
        <v>13</v>
      </c>
      <c r="T8" s="12">
        <f t="shared" si="3"/>
        <v>0</v>
      </c>
      <c r="U8" s="82"/>
      <c r="V8" s="90">
        <v>5</v>
      </c>
      <c r="W8" s="92" t="s">
        <v>12</v>
      </c>
      <c r="X8" s="12">
        <f t="shared" si="4"/>
        <v>0</v>
      </c>
      <c r="Z8" s="115">
        <v>60</v>
      </c>
      <c r="AA8" s="116">
        <f>COUNTIFS($B$4:$B$19,"&gt;=60",$B$4:$B$19,"&lt;=69",$D$4:$D$19,AA$3)</f>
        <v>1</v>
      </c>
      <c r="AB8" s="116">
        <f>COUNTIFS($B$4:$B$19,"&gt;=60",$B$4:$B$19,"&lt;=69",$D$4:$D$19,AB$3)</f>
        <v>4</v>
      </c>
      <c r="AC8" s="116">
        <f t="shared" si="5"/>
        <v>5</v>
      </c>
    </row>
    <row r="9" spans="1:29" ht="92.4">
      <c r="A9" s="78">
        <v>6</v>
      </c>
      <c r="B9" s="138">
        <v>40</v>
      </c>
      <c r="C9" s="140" t="s">
        <v>5</v>
      </c>
      <c r="D9" s="140" t="s">
        <v>60</v>
      </c>
      <c r="E9" s="139" t="s">
        <v>8</v>
      </c>
      <c r="F9" s="139">
        <v>2</v>
      </c>
      <c r="G9" s="84" t="str">
        <f t="shared" si="6"/>
        <v>やや難しかった</v>
      </c>
      <c r="H9" s="20">
        <v>2</v>
      </c>
      <c r="I9" s="84" t="str">
        <f t="shared" si="0"/>
        <v>半分くらいは知っていた</v>
      </c>
      <c r="J9" s="21">
        <v>3</v>
      </c>
      <c r="K9" s="84" t="str">
        <f t="shared" si="1"/>
        <v>普通だった</v>
      </c>
      <c r="L9" s="2" t="s">
        <v>149</v>
      </c>
      <c r="N9" s="90">
        <v>6</v>
      </c>
      <c r="O9" s="93" t="s">
        <v>13</v>
      </c>
      <c r="P9" s="12">
        <f t="shared" si="2"/>
        <v>0</v>
      </c>
      <c r="Q9" s="82"/>
      <c r="R9" s="90" t="s">
        <v>26</v>
      </c>
      <c r="S9" s="94"/>
      <c r="T9" s="94">
        <f>SUM(T4:T8)</f>
        <v>16</v>
      </c>
      <c r="U9" s="82"/>
      <c r="V9" s="90">
        <v>6</v>
      </c>
      <c r="W9" s="92" t="s">
        <v>13</v>
      </c>
      <c r="X9" s="12">
        <f t="shared" si="4"/>
        <v>0</v>
      </c>
      <c r="Z9" s="115">
        <v>70</v>
      </c>
      <c r="AA9" s="116">
        <f>COUNTIFS($B$4:$B$19,"&gt;=70",$B$4:$B$19,"&lt;=79",$D$4:$D$19,AA$3)</f>
        <v>4</v>
      </c>
      <c r="AB9" s="116">
        <f>COUNTIFS($B$4:$B$19,"&gt;=70",$B$4:$B$19,"&lt;=79",$D$4:$D$19,AB$3)</f>
        <v>0</v>
      </c>
      <c r="AC9" s="116">
        <f t="shared" si="5"/>
        <v>4</v>
      </c>
    </row>
    <row r="10" spans="1:29" ht="30" customHeight="1">
      <c r="A10" s="78">
        <v>7</v>
      </c>
      <c r="B10" s="138">
        <v>60</v>
      </c>
      <c r="C10" s="140" t="s">
        <v>5</v>
      </c>
      <c r="D10" s="140" t="s">
        <v>6</v>
      </c>
      <c r="E10" s="139" t="s">
        <v>8</v>
      </c>
      <c r="F10" s="139">
        <v>2</v>
      </c>
      <c r="G10" s="84" t="str">
        <f t="shared" si="6"/>
        <v>やや難しかった</v>
      </c>
      <c r="H10" s="20">
        <v>1</v>
      </c>
      <c r="I10" s="84" t="str">
        <f t="shared" si="0"/>
        <v>知らないことが多かった</v>
      </c>
      <c r="J10" s="21">
        <v>4</v>
      </c>
      <c r="K10" s="84" t="str">
        <f t="shared" si="1"/>
        <v>分かりやすかった</v>
      </c>
      <c r="L10" s="2" t="s">
        <v>150</v>
      </c>
      <c r="N10" s="90" t="s">
        <v>26</v>
      </c>
      <c r="O10" s="84"/>
      <c r="P10" s="94">
        <f>SUM(P4:P9)</f>
        <v>16</v>
      </c>
      <c r="V10" s="90" t="s">
        <v>26</v>
      </c>
      <c r="W10" s="84"/>
      <c r="X10" s="94">
        <f>SUM(X4:X9)</f>
        <v>16</v>
      </c>
      <c r="Z10" s="115">
        <v>80</v>
      </c>
      <c r="AA10" s="116">
        <f>COUNTIFS($B$4:$B$19,"&gt;=80",$B$4:$B$19,"&lt;=89",$D$4:$D$19,AA$3)</f>
        <v>1</v>
      </c>
      <c r="AB10" s="116">
        <f>COUNTIFS($B$4:$B$19,"&gt;=80",$B$4:$B$19,"&lt;=89",$D$4:$D$19,AB$3)</f>
        <v>0</v>
      </c>
      <c r="AC10" s="116">
        <f t="shared" si="5"/>
        <v>1</v>
      </c>
    </row>
    <row r="11" spans="1:29" ht="17.25" customHeight="1">
      <c r="A11" s="78">
        <v>8</v>
      </c>
      <c r="B11" s="138">
        <v>60</v>
      </c>
      <c r="C11" s="140" t="s">
        <v>5</v>
      </c>
      <c r="D11" s="140" t="s">
        <v>60</v>
      </c>
      <c r="E11" s="139" t="s">
        <v>8</v>
      </c>
      <c r="F11" s="139">
        <v>2</v>
      </c>
      <c r="G11" s="84" t="str">
        <f t="shared" si="6"/>
        <v>やや難しかった</v>
      </c>
      <c r="H11" s="20">
        <v>1</v>
      </c>
      <c r="I11" s="84" t="str">
        <f t="shared" si="0"/>
        <v>知らないことが多かった</v>
      </c>
      <c r="J11" s="21">
        <v>2</v>
      </c>
      <c r="K11" s="84" t="str">
        <f t="shared" si="1"/>
        <v>やや分かりにくかった</v>
      </c>
      <c r="L11" s="2" t="s">
        <v>151</v>
      </c>
      <c r="Z11" s="115" t="s">
        <v>26</v>
      </c>
      <c r="AA11" s="116">
        <f>SUM(AA4:AA10)</f>
        <v>6</v>
      </c>
      <c r="AB11" s="116">
        <f t="shared" ref="AB11:AC11" si="7">SUM(AB4:AB10)</f>
        <v>10</v>
      </c>
      <c r="AC11" s="116">
        <f t="shared" si="7"/>
        <v>16</v>
      </c>
    </row>
    <row r="12" spans="1:29" ht="39.6">
      <c r="A12" s="78">
        <v>9</v>
      </c>
      <c r="B12" s="138">
        <v>60</v>
      </c>
      <c r="C12" s="140" t="s">
        <v>5</v>
      </c>
      <c r="D12" s="140" t="s">
        <v>60</v>
      </c>
      <c r="E12" s="139" t="s">
        <v>8</v>
      </c>
      <c r="F12" s="139">
        <v>2</v>
      </c>
      <c r="G12" s="84" t="str">
        <f t="shared" si="6"/>
        <v>やや難しかった</v>
      </c>
      <c r="H12" s="20">
        <v>1</v>
      </c>
      <c r="I12" s="84" t="str">
        <f t="shared" si="0"/>
        <v>知らないことが多かった</v>
      </c>
      <c r="J12" s="21">
        <v>3</v>
      </c>
      <c r="K12" s="84" t="str">
        <f t="shared" si="1"/>
        <v>普通だった</v>
      </c>
      <c r="L12" s="2" t="s">
        <v>152</v>
      </c>
    </row>
    <row r="13" spans="1:29" ht="30" customHeight="1">
      <c r="A13" s="78">
        <v>10</v>
      </c>
      <c r="B13" s="138">
        <v>60</v>
      </c>
      <c r="C13" s="140" t="s">
        <v>5</v>
      </c>
      <c r="D13" s="140" t="s">
        <v>60</v>
      </c>
      <c r="E13" s="139" t="s">
        <v>8</v>
      </c>
      <c r="F13" s="139">
        <v>2</v>
      </c>
      <c r="G13" s="84" t="str">
        <f t="shared" si="6"/>
        <v>やや難しかった</v>
      </c>
      <c r="H13" s="20">
        <v>1</v>
      </c>
      <c r="I13" s="84" t="str">
        <f t="shared" si="0"/>
        <v>知らないことが多かった</v>
      </c>
      <c r="J13" s="21">
        <v>3</v>
      </c>
      <c r="K13" s="84" t="str">
        <f t="shared" si="1"/>
        <v>普通だった</v>
      </c>
      <c r="L13" s="2" t="s">
        <v>153</v>
      </c>
    </row>
    <row r="14" spans="1:29" ht="92.4">
      <c r="A14" s="78">
        <v>11</v>
      </c>
      <c r="B14" s="138">
        <v>60</v>
      </c>
      <c r="C14" s="140" t="s">
        <v>5</v>
      </c>
      <c r="D14" s="140" t="s">
        <v>60</v>
      </c>
      <c r="E14" s="139" t="s">
        <v>8</v>
      </c>
      <c r="F14" s="139">
        <v>2</v>
      </c>
      <c r="G14" s="84" t="str">
        <f t="shared" si="6"/>
        <v>やや難しかった</v>
      </c>
      <c r="H14" s="20">
        <v>1</v>
      </c>
      <c r="I14" s="84" t="str">
        <f t="shared" si="0"/>
        <v>知らないことが多かった</v>
      </c>
      <c r="J14" s="21">
        <v>3</v>
      </c>
      <c r="K14" s="84" t="str">
        <f t="shared" si="1"/>
        <v>普通だった</v>
      </c>
      <c r="L14" s="2" t="s">
        <v>154</v>
      </c>
    </row>
    <row r="15" spans="1:29" ht="30" customHeight="1">
      <c r="A15" s="78">
        <v>12</v>
      </c>
      <c r="B15" s="138">
        <v>70</v>
      </c>
      <c r="C15" s="140" t="s">
        <v>5</v>
      </c>
      <c r="D15" s="140" t="s">
        <v>6</v>
      </c>
      <c r="E15" s="139" t="s">
        <v>8</v>
      </c>
      <c r="F15" s="139">
        <v>3</v>
      </c>
      <c r="G15" s="84" t="str">
        <f t="shared" si="6"/>
        <v>普通だった</v>
      </c>
      <c r="H15" s="20">
        <v>1</v>
      </c>
      <c r="I15" s="84" t="str">
        <f t="shared" si="0"/>
        <v>知らないことが多かった</v>
      </c>
      <c r="J15" s="21">
        <v>4</v>
      </c>
      <c r="K15" s="84" t="str">
        <f t="shared" si="1"/>
        <v>分かりやすかった</v>
      </c>
      <c r="L15" s="2" t="s">
        <v>155</v>
      </c>
    </row>
    <row r="16" spans="1:29" ht="30" customHeight="1">
      <c r="A16" s="78">
        <v>13</v>
      </c>
      <c r="B16" s="138">
        <v>70</v>
      </c>
      <c r="C16" s="140" t="s">
        <v>5</v>
      </c>
      <c r="D16" s="140" t="s">
        <v>76</v>
      </c>
      <c r="E16" s="139" t="s">
        <v>8</v>
      </c>
      <c r="F16" s="139">
        <v>2</v>
      </c>
      <c r="G16" s="84" t="str">
        <f t="shared" si="6"/>
        <v>やや難しかった</v>
      </c>
      <c r="H16" s="20">
        <v>2</v>
      </c>
      <c r="I16" s="84" t="str">
        <f t="shared" si="0"/>
        <v>半分くらいは知っていた</v>
      </c>
      <c r="J16" s="21">
        <v>4</v>
      </c>
      <c r="K16" s="84" t="str">
        <f t="shared" si="1"/>
        <v>分かりやすかった</v>
      </c>
      <c r="L16" s="2"/>
    </row>
    <row r="17" spans="1:12" ht="15.75" customHeight="1">
      <c r="A17" s="78">
        <v>14</v>
      </c>
      <c r="B17" s="138">
        <v>70</v>
      </c>
      <c r="C17" s="140" t="s">
        <v>5</v>
      </c>
      <c r="D17" s="140" t="s">
        <v>76</v>
      </c>
      <c r="E17" s="139" t="s">
        <v>8</v>
      </c>
      <c r="F17" s="20">
        <v>3</v>
      </c>
      <c r="G17" s="84" t="str">
        <f t="shared" si="6"/>
        <v>普通だった</v>
      </c>
      <c r="H17" s="20">
        <v>2</v>
      </c>
      <c r="I17" s="84" t="str">
        <f t="shared" si="0"/>
        <v>半分くらいは知っていた</v>
      </c>
      <c r="J17" s="21">
        <v>4</v>
      </c>
      <c r="K17" s="84" t="str">
        <f t="shared" si="1"/>
        <v>分かりやすかった</v>
      </c>
      <c r="L17" s="2"/>
    </row>
    <row r="18" spans="1:12" ht="26.4">
      <c r="A18" s="78">
        <v>15</v>
      </c>
      <c r="B18" s="138">
        <v>70</v>
      </c>
      <c r="C18" s="140" t="s">
        <v>5</v>
      </c>
      <c r="D18" s="140" t="s">
        <v>76</v>
      </c>
      <c r="E18" s="139" t="s">
        <v>8</v>
      </c>
      <c r="F18" s="20">
        <v>2</v>
      </c>
      <c r="G18" s="84" t="str">
        <f t="shared" si="6"/>
        <v>やや難しかった</v>
      </c>
      <c r="H18" s="20">
        <v>1</v>
      </c>
      <c r="I18" s="84" t="str">
        <f t="shared" si="0"/>
        <v>知らないことが多かった</v>
      </c>
      <c r="J18" s="21">
        <v>1</v>
      </c>
      <c r="K18" s="84" t="str">
        <f t="shared" si="1"/>
        <v>分かりにくかった</v>
      </c>
      <c r="L18" s="2" t="s">
        <v>156</v>
      </c>
    </row>
    <row r="19" spans="1:12" ht="52.8">
      <c r="A19" s="78">
        <v>16</v>
      </c>
      <c r="B19" s="138">
        <v>80</v>
      </c>
      <c r="C19" s="140" t="s">
        <v>5</v>
      </c>
      <c r="D19" s="140" t="s">
        <v>6</v>
      </c>
      <c r="E19" s="139" t="s">
        <v>8</v>
      </c>
      <c r="F19" s="20">
        <v>1</v>
      </c>
      <c r="G19" s="84" t="str">
        <f t="shared" si="6"/>
        <v>難しかった</v>
      </c>
      <c r="H19" s="20">
        <v>1</v>
      </c>
      <c r="I19" s="84" t="str">
        <f t="shared" si="0"/>
        <v>知らないことが多かった</v>
      </c>
      <c r="J19" s="21">
        <v>1</v>
      </c>
      <c r="K19" s="84" t="str">
        <f t="shared" si="1"/>
        <v>分かりにくかった</v>
      </c>
      <c r="L19" s="2" t="s">
        <v>157</v>
      </c>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31496062992125984" right="0.31496062992125984" top="0.35433070866141736" bottom="0.35433070866141736"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1"/>
  <sheetViews>
    <sheetView tabSelected="1" zoomScale="70" zoomScaleNormal="70" workbookViewId="0">
      <pane ySplit="3" topLeftCell="A4" activePane="bottomLeft" state="frozen"/>
      <selection pane="bottomLeft" activeCell="P15" sqref="P15"/>
    </sheetView>
  </sheetViews>
  <sheetFormatPr defaultColWidth="8.88671875" defaultRowHeight="13.2"/>
  <cols>
    <col min="1" max="1" width="10.88671875" style="28" customWidth="1"/>
    <col min="2" max="2" width="37.6640625" style="28" customWidth="1"/>
    <col min="3" max="3" width="9" style="29" customWidth="1"/>
    <col min="4" max="4" width="10.21875" style="28" customWidth="1"/>
    <col min="5" max="6" width="10.21875" style="28" bestFit="1" customWidth="1"/>
    <col min="7" max="7" width="2.109375" style="28" customWidth="1"/>
    <col min="8" max="8" width="13.6640625" style="28" bestFit="1" customWidth="1"/>
    <col min="9" max="12" width="8.88671875" style="28"/>
    <col min="13" max="13" width="19.77734375" style="28" customWidth="1"/>
    <col min="14" max="14" width="2.77734375" style="28" customWidth="1"/>
    <col min="15" max="16384" width="8.88671875" style="28"/>
  </cols>
  <sheetData>
    <row r="1" spans="1:14">
      <c r="I1" s="30"/>
    </row>
    <row r="2" spans="1:14" ht="23.4">
      <c r="A2" s="172" t="s">
        <v>158</v>
      </c>
      <c r="B2" s="172"/>
      <c r="C2" s="172"/>
      <c r="D2" s="172"/>
      <c r="E2" s="172"/>
      <c r="F2" s="172"/>
      <c r="G2" s="172"/>
      <c r="H2" s="31"/>
      <c r="I2" s="30"/>
      <c r="J2" s="32"/>
      <c r="K2" s="32"/>
      <c r="L2" s="32"/>
    </row>
    <row r="3" spans="1:14" ht="12.75" customHeight="1">
      <c r="A3" s="33"/>
      <c r="B3" s="33"/>
      <c r="C3" s="33"/>
      <c r="D3" s="33"/>
      <c r="H3" s="31"/>
      <c r="I3" s="30"/>
      <c r="J3" s="32"/>
      <c r="K3" s="32"/>
      <c r="L3" s="32"/>
    </row>
    <row r="4" spans="1:14" ht="13.8" thickBot="1">
      <c r="A4" s="34"/>
      <c r="B4" s="108" t="s">
        <v>82</v>
      </c>
      <c r="C4" s="107">
        <v>42185</v>
      </c>
      <c r="D4" s="106">
        <v>42187</v>
      </c>
      <c r="E4" s="106">
        <v>42192</v>
      </c>
      <c r="F4" s="106">
        <v>42194</v>
      </c>
      <c r="H4" s="32"/>
      <c r="I4" s="32"/>
      <c r="J4" s="32"/>
      <c r="K4" s="32"/>
      <c r="L4" s="32"/>
    </row>
    <row r="5" spans="1:14" s="38" customFormat="1" ht="16.8" thickBot="1">
      <c r="A5" s="170" t="s">
        <v>31</v>
      </c>
      <c r="B5" s="171"/>
      <c r="C5" s="58" t="s">
        <v>32</v>
      </c>
      <c r="D5" s="59" t="s">
        <v>33</v>
      </c>
      <c r="E5" s="60" t="s">
        <v>34</v>
      </c>
      <c r="F5" s="59" t="s">
        <v>35</v>
      </c>
      <c r="G5" s="35"/>
      <c r="H5" s="36"/>
      <c r="I5" s="117" t="s">
        <v>109</v>
      </c>
      <c r="J5" s="118">
        <v>19</v>
      </c>
      <c r="K5" s="36" t="s">
        <v>110</v>
      </c>
      <c r="L5" s="37"/>
      <c r="M5" s="35"/>
      <c r="N5" s="35"/>
    </row>
    <row r="6" spans="1:14" ht="16.2">
      <c r="A6" s="61" t="s">
        <v>36</v>
      </c>
      <c r="B6" s="62" t="s">
        <v>37</v>
      </c>
      <c r="C6" s="69">
        <f>'1日目'!P4</f>
        <v>0</v>
      </c>
      <c r="D6" s="63">
        <f>'2日目'!P4</f>
        <v>1</v>
      </c>
      <c r="E6" s="63">
        <f>'3日目'!P4</f>
        <v>1</v>
      </c>
      <c r="F6" s="141">
        <f>'４日目'!P4</f>
        <v>1</v>
      </c>
      <c r="G6" s="41"/>
      <c r="H6" s="42"/>
      <c r="I6" s="42"/>
      <c r="J6" s="42"/>
      <c r="K6" s="42"/>
      <c r="L6" s="42"/>
      <c r="M6" s="41"/>
      <c r="N6" s="41"/>
    </row>
    <row r="7" spans="1:14" ht="16.8" thickBot="1">
      <c r="A7" s="64"/>
      <c r="B7" s="39" t="s">
        <v>38</v>
      </c>
      <c r="C7" s="43">
        <f>'1日目'!P5</f>
        <v>1</v>
      </c>
      <c r="D7" s="40">
        <f>'2日目'!P5</f>
        <v>6</v>
      </c>
      <c r="E7" s="40">
        <f>'3日目'!P5</f>
        <v>7</v>
      </c>
      <c r="F7" s="142">
        <f>'４日目'!P5</f>
        <v>12</v>
      </c>
      <c r="G7" s="42"/>
      <c r="H7" s="44"/>
      <c r="I7" s="119" t="s">
        <v>111</v>
      </c>
      <c r="J7" s="35"/>
      <c r="K7" s="35"/>
      <c r="L7" s="35"/>
      <c r="M7" s="41"/>
      <c r="N7" s="41"/>
    </row>
    <row r="8" spans="1:14" ht="16.2">
      <c r="A8" s="65"/>
      <c r="B8" s="39" t="s">
        <v>39</v>
      </c>
      <c r="C8" s="43">
        <f>'1日目'!P6</f>
        <v>11</v>
      </c>
      <c r="D8" s="40">
        <f>'2日目'!P6</f>
        <v>4</v>
      </c>
      <c r="E8" s="40">
        <f>'3日目'!P6</f>
        <v>5</v>
      </c>
      <c r="F8" s="142">
        <f>'４日目'!P6</f>
        <v>3</v>
      </c>
      <c r="G8" s="42"/>
      <c r="H8" s="42"/>
      <c r="I8" s="120" t="s">
        <v>122</v>
      </c>
      <c r="J8" s="121" t="s">
        <v>112</v>
      </c>
      <c r="K8" s="121" t="s">
        <v>113</v>
      </c>
      <c r="L8" s="122" t="s">
        <v>26</v>
      </c>
      <c r="M8" s="41"/>
      <c r="N8" s="41"/>
    </row>
    <row r="9" spans="1:14" ht="16.2">
      <c r="A9" s="65"/>
      <c r="B9" s="39" t="s">
        <v>40</v>
      </c>
      <c r="C9" s="43">
        <f>'1日目'!P7</f>
        <v>3</v>
      </c>
      <c r="D9" s="40">
        <f>'2日目'!P7</f>
        <v>3</v>
      </c>
      <c r="E9" s="40">
        <f>'3日目'!P7</f>
        <v>1</v>
      </c>
      <c r="F9" s="142">
        <f>'４日目'!P7</f>
        <v>0</v>
      </c>
      <c r="G9" s="42"/>
      <c r="H9" s="42"/>
      <c r="I9" s="123" t="s">
        <v>114</v>
      </c>
      <c r="J9" s="124">
        <f>'1日目'!AA4</f>
        <v>0</v>
      </c>
      <c r="K9" s="124">
        <f>'1日目'!AB4</f>
        <v>1</v>
      </c>
      <c r="L9" s="125">
        <f>SUM(J9:K9)</f>
        <v>1</v>
      </c>
      <c r="M9" s="41"/>
      <c r="N9" s="41"/>
    </row>
    <row r="10" spans="1:14" ht="16.2">
      <c r="A10" s="65"/>
      <c r="B10" s="39" t="s">
        <v>41</v>
      </c>
      <c r="C10" s="43">
        <f>'1日目'!P8</f>
        <v>1</v>
      </c>
      <c r="D10" s="40">
        <f>'2日目'!P8</f>
        <v>1</v>
      </c>
      <c r="E10" s="40">
        <f>'3日目'!P8</f>
        <v>1</v>
      </c>
      <c r="F10" s="142">
        <f>'４日目'!P8</f>
        <v>0</v>
      </c>
      <c r="G10" s="42"/>
      <c r="H10" s="42"/>
      <c r="I10" s="123" t="s">
        <v>115</v>
      </c>
      <c r="J10" s="124">
        <f>'1日目'!AA5</f>
        <v>0</v>
      </c>
      <c r="K10" s="124">
        <f>'1日目'!AB5</f>
        <v>1</v>
      </c>
      <c r="L10" s="125">
        <f t="shared" ref="L10:L15" si="0">SUM(J10:K10)</f>
        <v>1</v>
      </c>
      <c r="M10" s="41"/>
      <c r="N10" s="41"/>
    </row>
    <row r="11" spans="1:14" ht="16.2">
      <c r="A11" s="66"/>
      <c r="B11" s="45" t="s">
        <v>42</v>
      </c>
      <c r="C11" s="46">
        <f>'1日目'!P9</f>
        <v>0</v>
      </c>
      <c r="D11" s="47">
        <f>'2日目'!P9</f>
        <v>1</v>
      </c>
      <c r="E11" s="47">
        <f>'3日目'!P9</f>
        <v>1</v>
      </c>
      <c r="F11" s="144">
        <f>'４日目'!P9</f>
        <v>0</v>
      </c>
      <c r="G11" s="42"/>
      <c r="H11" s="42"/>
      <c r="I11" s="123" t="s">
        <v>116</v>
      </c>
      <c r="J11" s="124">
        <f>'1日目'!AA6</f>
        <v>0</v>
      </c>
      <c r="K11" s="124">
        <f>'1日目'!AB6</f>
        <v>2</v>
      </c>
      <c r="L11" s="125">
        <f t="shared" si="0"/>
        <v>2</v>
      </c>
      <c r="M11" s="41"/>
      <c r="N11" s="41"/>
    </row>
    <row r="12" spans="1:14" ht="16.8" thickBot="1">
      <c r="A12" s="67"/>
      <c r="B12" s="70" t="s">
        <v>43</v>
      </c>
      <c r="C12" s="71">
        <f>SUM(C6:C11)</f>
        <v>16</v>
      </c>
      <c r="D12" s="72">
        <f>SUM(D6:D11)</f>
        <v>16</v>
      </c>
      <c r="E12" s="73">
        <f>SUM(E6:E11)</f>
        <v>16</v>
      </c>
      <c r="F12" s="143">
        <f>SUM(F6:F11)</f>
        <v>16</v>
      </c>
      <c r="G12" s="41"/>
      <c r="H12" s="42"/>
      <c r="I12" s="123" t="s">
        <v>117</v>
      </c>
      <c r="J12" s="124">
        <f>'1日目'!AA7</f>
        <v>0</v>
      </c>
      <c r="K12" s="124">
        <f>'1日目'!AB7</f>
        <v>0</v>
      </c>
      <c r="L12" s="125">
        <f t="shared" si="0"/>
        <v>0</v>
      </c>
      <c r="M12" s="41"/>
      <c r="N12" s="41"/>
    </row>
    <row r="13" spans="1:14" ht="16.2">
      <c r="A13" s="61" t="s">
        <v>44</v>
      </c>
      <c r="B13" s="62" t="s">
        <v>45</v>
      </c>
      <c r="C13" s="63">
        <f>'1日目'!T4</f>
        <v>6</v>
      </c>
      <c r="D13" s="69">
        <f>'2日目'!T4</f>
        <v>8</v>
      </c>
      <c r="E13" s="63">
        <f>'3日目'!T4</f>
        <v>8</v>
      </c>
      <c r="F13" s="141">
        <f>'４日目'!T4</f>
        <v>13</v>
      </c>
      <c r="G13" s="41"/>
      <c r="H13" s="44"/>
      <c r="I13" s="123" t="s">
        <v>118</v>
      </c>
      <c r="J13" s="124">
        <f>'1日目'!AA8</f>
        <v>1</v>
      </c>
      <c r="K13" s="124">
        <f>'1日目'!AB8</f>
        <v>4</v>
      </c>
      <c r="L13" s="125">
        <f t="shared" si="0"/>
        <v>5</v>
      </c>
      <c r="M13" s="41"/>
      <c r="N13" s="41"/>
    </row>
    <row r="14" spans="1:14" ht="16.2">
      <c r="A14" s="65"/>
      <c r="B14" s="39" t="s">
        <v>46</v>
      </c>
      <c r="C14" s="40">
        <f>'1日目'!T5</f>
        <v>9</v>
      </c>
      <c r="D14" s="43">
        <f>'2日目'!T5</f>
        <v>3</v>
      </c>
      <c r="E14" s="40">
        <f>'3日目'!T5</f>
        <v>5</v>
      </c>
      <c r="F14" s="142">
        <f>'４日目'!T5</f>
        <v>3</v>
      </c>
      <c r="G14" s="41"/>
      <c r="H14" s="44"/>
      <c r="I14" s="123" t="s">
        <v>119</v>
      </c>
      <c r="J14" s="124">
        <f>'1日目'!AA9</f>
        <v>4</v>
      </c>
      <c r="K14" s="124">
        <f>'1日目'!AB9</f>
        <v>0</v>
      </c>
      <c r="L14" s="125">
        <f t="shared" si="0"/>
        <v>4</v>
      </c>
      <c r="M14" s="41"/>
      <c r="N14" s="41"/>
    </row>
    <row r="15" spans="1:14" ht="16.2">
      <c r="A15" s="65"/>
      <c r="B15" s="39" t="s">
        <v>47</v>
      </c>
      <c r="C15" s="40">
        <f>'1日目'!T6</f>
        <v>1</v>
      </c>
      <c r="D15" s="43">
        <f>'2日目'!T6</f>
        <v>2</v>
      </c>
      <c r="E15" s="40">
        <f>'3日目'!T6</f>
        <v>1</v>
      </c>
      <c r="F15" s="142">
        <f>'４日目'!T6</f>
        <v>0</v>
      </c>
      <c r="G15" s="41"/>
      <c r="H15" s="44"/>
      <c r="I15" s="123" t="s">
        <v>120</v>
      </c>
      <c r="J15" s="124">
        <f>'1日目'!AA10</f>
        <v>1</v>
      </c>
      <c r="K15" s="124">
        <f>'1日目'!AB10</f>
        <v>0</v>
      </c>
      <c r="L15" s="125">
        <f t="shared" si="0"/>
        <v>1</v>
      </c>
      <c r="M15" s="41"/>
      <c r="N15" s="41"/>
    </row>
    <row r="16" spans="1:14" ht="16.8" thickBot="1">
      <c r="A16" s="65"/>
      <c r="B16" s="39" t="s">
        <v>41</v>
      </c>
      <c r="C16" s="40">
        <f>'1日目'!T7</f>
        <v>0</v>
      </c>
      <c r="D16" s="43">
        <f>'2日目'!T7</f>
        <v>2</v>
      </c>
      <c r="E16" s="40">
        <f>'3日目'!T7</f>
        <v>1</v>
      </c>
      <c r="F16" s="142">
        <f>'４日目'!T7</f>
        <v>0</v>
      </c>
      <c r="G16" s="41"/>
      <c r="H16" s="44"/>
      <c r="I16" s="126" t="s">
        <v>121</v>
      </c>
      <c r="J16" s="127">
        <f>SUM(J9:J15)</f>
        <v>6</v>
      </c>
      <c r="K16" s="127">
        <f t="shared" ref="K16:L16" si="1">SUM(K9:K15)</f>
        <v>8</v>
      </c>
      <c r="L16" s="128">
        <f t="shared" si="1"/>
        <v>14</v>
      </c>
      <c r="M16" s="41"/>
      <c r="N16" s="41"/>
    </row>
    <row r="17" spans="1:14" ht="16.2">
      <c r="A17" s="66"/>
      <c r="B17" s="45" t="s">
        <v>42</v>
      </c>
      <c r="C17" s="47">
        <f>'1日目'!T8</f>
        <v>0</v>
      </c>
      <c r="D17" s="46">
        <f>'2日目'!T8</f>
        <v>1</v>
      </c>
      <c r="E17" s="47">
        <f>'3日目'!T8</f>
        <v>1</v>
      </c>
      <c r="F17" s="144">
        <f>'４日目'!T8</f>
        <v>0</v>
      </c>
      <c r="G17" s="41"/>
      <c r="H17" s="44"/>
      <c r="M17" s="41"/>
      <c r="N17" s="41"/>
    </row>
    <row r="18" spans="1:14" ht="16.8" thickBot="1">
      <c r="A18" s="67"/>
      <c r="B18" s="70" t="s">
        <v>43</v>
      </c>
      <c r="C18" s="73">
        <f>SUM(C13:C17)</f>
        <v>16</v>
      </c>
      <c r="D18" s="71">
        <f>SUM(D13:D17)</f>
        <v>16</v>
      </c>
      <c r="E18" s="73">
        <f>SUM(E13:E17)</f>
        <v>16</v>
      </c>
      <c r="F18" s="143">
        <f>SUM(F13:F17)</f>
        <v>16</v>
      </c>
      <c r="G18" s="41"/>
      <c r="H18" s="42"/>
      <c r="I18" s="42"/>
      <c r="J18" s="42"/>
      <c r="K18" s="42"/>
      <c r="L18" s="42"/>
      <c r="M18" s="41"/>
      <c r="N18" s="41"/>
    </row>
    <row r="19" spans="1:14" ht="16.2">
      <c r="A19" s="61" t="s">
        <v>48</v>
      </c>
      <c r="B19" s="62" t="s">
        <v>49</v>
      </c>
      <c r="C19" s="63">
        <f>'1日目'!X4</f>
        <v>1</v>
      </c>
      <c r="D19" s="69">
        <f>'2日目'!X4</f>
        <v>1</v>
      </c>
      <c r="E19" s="63">
        <f>'3日目'!X4</f>
        <v>0</v>
      </c>
      <c r="F19" s="141">
        <f>'４日目'!X4</f>
        <v>2</v>
      </c>
      <c r="G19" s="41"/>
      <c r="H19" s="42"/>
      <c r="I19" s="42"/>
      <c r="J19" s="42"/>
      <c r="K19" s="42"/>
      <c r="L19" s="42"/>
      <c r="M19" s="41"/>
      <c r="N19" s="41"/>
    </row>
    <row r="20" spans="1:14" ht="16.2">
      <c r="A20" s="65"/>
      <c r="B20" s="48" t="s">
        <v>50</v>
      </c>
      <c r="C20" s="40">
        <f>'1日目'!X5</f>
        <v>2</v>
      </c>
      <c r="D20" s="43">
        <f>'2日目'!X5</f>
        <v>1</v>
      </c>
      <c r="E20" s="40">
        <f>'3日目'!X5</f>
        <v>5</v>
      </c>
      <c r="F20" s="142">
        <f>'４日目'!X5</f>
        <v>1</v>
      </c>
      <c r="G20" s="41"/>
      <c r="H20" s="42"/>
      <c r="I20" s="42"/>
      <c r="J20" s="42"/>
      <c r="K20" s="42"/>
      <c r="L20" s="42"/>
      <c r="M20" s="41"/>
      <c r="N20" s="41"/>
    </row>
    <row r="21" spans="1:14" ht="16.2">
      <c r="A21" s="65"/>
      <c r="B21" s="39" t="s">
        <v>39</v>
      </c>
      <c r="C21" s="40">
        <f>'1日目'!X6</f>
        <v>3</v>
      </c>
      <c r="D21" s="43">
        <f>'2日目'!X6</f>
        <v>5</v>
      </c>
      <c r="E21" s="40">
        <f>'3日目'!X6</f>
        <v>7</v>
      </c>
      <c r="F21" s="142">
        <f>'４日目'!X6</f>
        <v>6</v>
      </c>
      <c r="G21" s="41"/>
      <c r="H21" s="42"/>
      <c r="I21" s="42"/>
      <c r="J21" s="42"/>
      <c r="K21" s="42"/>
      <c r="L21" s="42"/>
      <c r="M21" s="41"/>
      <c r="N21" s="41"/>
    </row>
    <row r="22" spans="1:14" ht="16.2">
      <c r="A22" s="64"/>
      <c r="B22" s="48" t="s">
        <v>51</v>
      </c>
      <c r="C22" s="40">
        <f>'1日目'!X7</f>
        <v>8</v>
      </c>
      <c r="D22" s="43">
        <f>'2日目'!X7</f>
        <v>7</v>
      </c>
      <c r="E22" s="40">
        <f>'3日目'!X7</f>
        <v>2</v>
      </c>
      <c r="F22" s="142">
        <f>'４日目'!X7</f>
        <v>7</v>
      </c>
      <c r="G22" s="42"/>
      <c r="H22" s="42"/>
      <c r="I22" s="42"/>
      <c r="J22" s="42"/>
      <c r="K22" s="42"/>
      <c r="L22" s="42"/>
      <c r="M22" s="41"/>
      <c r="N22" s="41"/>
    </row>
    <row r="23" spans="1:14" ht="16.2">
      <c r="A23" s="65"/>
      <c r="B23" s="39" t="s">
        <v>41</v>
      </c>
      <c r="C23" s="40">
        <f>'1日目'!X8</f>
        <v>2</v>
      </c>
      <c r="D23" s="43">
        <f>'2日目'!X8</f>
        <v>1</v>
      </c>
      <c r="E23" s="40">
        <f>'3日目'!X8</f>
        <v>1</v>
      </c>
      <c r="F23" s="142">
        <f>'４日目'!X8</f>
        <v>0</v>
      </c>
      <c r="G23" s="41"/>
      <c r="H23" s="42"/>
      <c r="I23" s="42"/>
      <c r="J23" s="42"/>
      <c r="K23" s="42"/>
      <c r="L23" s="42"/>
      <c r="M23" s="41"/>
      <c r="N23" s="41"/>
    </row>
    <row r="24" spans="1:14" ht="16.2">
      <c r="A24" s="66"/>
      <c r="B24" s="45" t="s">
        <v>42</v>
      </c>
      <c r="C24" s="40">
        <f>'1日目'!X9</f>
        <v>0</v>
      </c>
      <c r="D24" s="43">
        <f>'2日目'!X9</f>
        <v>1</v>
      </c>
      <c r="E24" s="40">
        <f>'3日目'!X9</f>
        <v>1</v>
      </c>
      <c r="F24" s="144">
        <f>'４日目'!X9</f>
        <v>0</v>
      </c>
      <c r="G24" s="41"/>
      <c r="H24" s="42"/>
      <c r="I24" s="42"/>
      <c r="J24" s="42"/>
      <c r="K24" s="42"/>
      <c r="L24" s="42"/>
      <c r="M24" s="41"/>
      <c r="N24" s="41"/>
    </row>
    <row r="25" spans="1:14" ht="16.8" thickBot="1">
      <c r="A25" s="67"/>
      <c r="B25" s="70" t="s">
        <v>43</v>
      </c>
      <c r="C25" s="74">
        <f>SUM(C19:C24)</f>
        <v>16</v>
      </c>
      <c r="D25" s="68">
        <f>SUM(D19:D24)</f>
        <v>16</v>
      </c>
      <c r="E25" s="74">
        <f>SUM(E19:E24)</f>
        <v>16</v>
      </c>
      <c r="F25" s="75">
        <f>SUM(F19:F24)</f>
        <v>16</v>
      </c>
      <c r="G25" s="41"/>
      <c r="H25" s="42"/>
      <c r="I25" s="42"/>
      <c r="J25" s="42"/>
      <c r="K25" s="42"/>
      <c r="L25" s="42"/>
      <c r="M25" s="41"/>
      <c r="N25" s="41"/>
    </row>
    <row r="26" spans="1:14" ht="16.2">
      <c r="A26" s="49" t="s">
        <v>52</v>
      </c>
      <c r="B26" s="42"/>
      <c r="C26" s="50"/>
      <c r="D26" s="51"/>
      <c r="E26" s="50"/>
      <c r="F26" s="50"/>
      <c r="G26" s="41"/>
      <c r="H26" s="41"/>
      <c r="I26" s="41"/>
      <c r="J26" s="41"/>
      <c r="K26" s="41"/>
      <c r="L26" s="41"/>
      <c r="M26" s="41"/>
      <c r="N26" s="41"/>
    </row>
    <row r="27" spans="1:14" ht="16.2">
      <c r="A27" s="52"/>
      <c r="B27" s="42"/>
      <c r="C27" s="50"/>
      <c r="D27" s="51"/>
      <c r="E27" s="50"/>
      <c r="F27" s="50"/>
      <c r="G27" s="41"/>
      <c r="H27" s="41"/>
      <c r="I27" s="41"/>
      <c r="J27" s="41"/>
      <c r="K27" s="41"/>
      <c r="L27" s="41"/>
      <c r="M27" s="41"/>
      <c r="N27" s="41"/>
    </row>
    <row r="28" spans="1:14" ht="16.2">
      <c r="A28" s="52"/>
      <c r="B28" s="42"/>
      <c r="C28" s="50"/>
      <c r="D28" s="51"/>
      <c r="E28" s="50"/>
      <c r="F28" s="50"/>
      <c r="G28" s="41"/>
      <c r="H28" s="41"/>
      <c r="I28" s="41"/>
      <c r="J28" s="41"/>
      <c r="K28" s="41"/>
      <c r="L28" s="41"/>
      <c r="M28" s="41"/>
      <c r="N28" s="41"/>
    </row>
    <row r="29" spans="1:14" ht="16.2">
      <c r="A29" s="52"/>
      <c r="B29" s="42"/>
      <c r="C29" s="50"/>
      <c r="D29" s="51"/>
      <c r="E29" s="50"/>
      <c r="F29" s="50"/>
      <c r="G29" s="41"/>
      <c r="H29" s="41"/>
      <c r="I29" s="41"/>
      <c r="J29" s="41"/>
      <c r="K29" s="41"/>
      <c r="L29" s="41"/>
      <c r="M29" s="41"/>
      <c r="N29" s="41"/>
    </row>
    <row r="30" spans="1:14" ht="16.2">
      <c r="A30" s="52"/>
      <c r="B30" s="42"/>
      <c r="C30" s="50"/>
      <c r="D30" s="51"/>
      <c r="E30" s="50"/>
      <c r="F30" s="50"/>
      <c r="G30" s="41"/>
      <c r="H30" s="41"/>
      <c r="I30" s="41"/>
      <c r="J30" s="41"/>
      <c r="K30" s="41"/>
      <c r="L30" s="41"/>
      <c r="M30" s="41"/>
      <c r="N30" s="41"/>
    </row>
    <row r="31" spans="1:14" ht="16.2">
      <c r="A31" s="52"/>
      <c r="B31" s="42"/>
      <c r="C31" s="50"/>
      <c r="D31" s="51"/>
      <c r="E31" s="50"/>
      <c r="F31" s="50"/>
      <c r="G31" s="41"/>
      <c r="H31" s="41"/>
      <c r="I31" s="41"/>
      <c r="J31" s="41"/>
      <c r="K31" s="41"/>
      <c r="L31" s="41"/>
      <c r="M31" s="41"/>
      <c r="N31" s="41"/>
    </row>
    <row r="32" spans="1:14" ht="16.2">
      <c r="G32" s="41"/>
      <c r="H32" s="41"/>
      <c r="I32" s="41"/>
      <c r="J32" s="41"/>
      <c r="K32" s="41"/>
      <c r="L32" s="41"/>
      <c r="M32" s="41"/>
      <c r="N32" s="41"/>
    </row>
    <row r="33" spans="4:14" ht="16.2">
      <c r="G33" s="41"/>
      <c r="H33" s="41"/>
      <c r="I33" s="41"/>
      <c r="J33" s="41"/>
      <c r="K33" s="41"/>
      <c r="L33" s="41"/>
      <c r="M33" s="41"/>
      <c r="N33" s="41"/>
    </row>
    <row r="34" spans="4:14">
      <c r="D34" s="53"/>
      <c r="E34" s="53"/>
    </row>
    <row r="35" spans="4:14">
      <c r="D35" s="53"/>
      <c r="E35" s="53"/>
    </row>
    <row r="36" spans="4:14">
      <c r="D36" s="53"/>
      <c r="E36" s="53"/>
    </row>
    <row r="37" spans="4:14">
      <c r="D37" s="54"/>
      <c r="E37" s="53"/>
    </row>
    <row r="38" spans="4:14">
      <c r="E38" s="53"/>
    </row>
    <row r="39" spans="4:14">
      <c r="D39" s="54"/>
      <c r="E39" s="54"/>
    </row>
    <row r="41" spans="4:14">
      <c r="D41" s="54"/>
      <c r="E41" s="54"/>
    </row>
    <row r="43" spans="4:14">
      <c r="D43" s="54"/>
      <c r="E43" s="54"/>
    </row>
    <row r="45" spans="4:14">
      <c r="D45" s="54"/>
      <c r="E45" s="54"/>
    </row>
    <row r="47" spans="4:14">
      <c r="D47" s="53"/>
      <c r="E47" s="53"/>
    </row>
    <row r="48" spans="4:14">
      <c r="D48" s="54"/>
      <c r="E48" s="54"/>
    </row>
    <row r="50" spans="4:5">
      <c r="D50" s="54"/>
      <c r="E50" s="54"/>
    </row>
    <row r="51" spans="4:5">
      <c r="D51" s="54"/>
      <c r="E51" s="54"/>
    </row>
  </sheetData>
  <mergeCells count="2">
    <mergeCell ref="A5:B5"/>
    <mergeCell ref="A2:G2"/>
  </mergeCells>
  <phoneticPr fontId="1"/>
  <printOptions horizontalCentered="1"/>
  <pageMargins left="0.23622047244094491" right="0.15748031496062992" top="0.74803149606299213" bottom="0.74803149606299213" header="0.31496062992125984" footer="0.31496062992125984"/>
  <pageSetup paperSize="9" scale="84" orientation="landscape" horizontalDpi="1200" verticalDpi="1200" r:id="rId1"/>
  <rowBreaks count="1" manualBreakCount="1">
    <brk id="3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5"/>
  <sheetViews>
    <sheetView topLeftCell="A18" zoomScaleNormal="100" workbookViewId="0">
      <selection activeCell="D29" sqref="D29"/>
    </sheetView>
  </sheetViews>
  <sheetFormatPr defaultColWidth="8.88671875" defaultRowHeight="13.2"/>
  <cols>
    <col min="1" max="12" width="8.88671875" style="28"/>
    <col min="13" max="13" width="2.44140625" style="28" customWidth="1"/>
    <col min="14" max="16384" width="8.88671875" style="28"/>
  </cols>
  <sheetData>
    <row r="2" spans="1:12" s="55" customFormat="1" ht="16.5" customHeight="1">
      <c r="C2" s="56" t="s">
        <v>53</v>
      </c>
      <c r="D2" s="56"/>
      <c r="E2" s="56"/>
    </row>
    <row r="3" spans="1:12" s="55" customFormat="1" ht="16.5" customHeight="1"/>
    <row r="4" spans="1:12" s="55" customFormat="1" ht="16.5" customHeight="1">
      <c r="A4" s="57" t="s">
        <v>123</v>
      </c>
      <c r="B4" s="55" t="s">
        <v>124</v>
      </c>
    </row>
    <row r="5" spans="1:12" s="55" customFormat="1" ht="16.5" customHeight="1">
      <c r="B5" s="57" t="s">
        <v>125</v>
      </c>
      <c r="C5" s="55" t="s">
        <v>126</v>
      </c>
    </row>
    <row r="6" spans="1:12" s="55" customFormat="1" ht="41.4" customHeight="1">
      <c r="B6" s="57" t="s">
        <v>59</v>
      </c>
      <c r="C6" s="55" t="s">
        <v>127</v>
      </c>
      <c r="J6" s="129"/>
      <c r="K6" s="129"/>
      <c r="L6" s="129"/>
    </row>
    <row r="7" spans="1:12" s="55" customFormat="1" ht="34.950000000000003" customHeight="1">
      <c r="A7" s="57" t="s">
        <v>123</v>
      </c>
      <c r="B7" s="130" t="s">
        <v>128</v>
      </c>
      <c r="J7" s="129"/>
      <c r="K7" s="129"/>
      <c r="L7" s="129"/>
    </row>
    <row r="8" spans="1:12" s="55" customFormat="1" ht="17.399999999999999" customHeight="1">
      <c r="B8" s="57" t="s">
        <v>125</v>
      </c>
      <c r="C8" s="55" t="s">
        <v>129</v>
      </c>
      <c r="J8" s="129"/>
      <c r="K8" s="129"/>
      <c r="L8" s="129"/>
    </row>
    <row r="9" spans="1:12" s="55" customFormat="1" ht="16.5" customHeight="1">
      <c r="B9" s="57" t="s">
        <v>59</v>
      </c>
      <c r="C9" s="55" t="s">
        <v>130</v>
      </c>
    </row>
    <row r="10" spans="1:12" s="55" customFormat="1" ht="16.5" customHeight="1">
      <c r="A10" s="57" t="s">
        <v>58</v>
      </c>
      <c r="B10" s="173" t="s">
        <v>57</v>
      </c>
      <c r="C10" s="173"/>
      <c r="D10" s="173"/>
      <c r="E10" s="173"/>
      <c r="F10" s="129"/>
      <c r="G10" s="129"/>
      <c r="H10" s="129"/>
      <c r="I10" s="129"/>
    </row>
    <row r="11" spans="1:12" s="55" customFormat="1" ht="16.5" customHeight="1"/>
    <row r="12" spans="1:12" s="55" customFormat="1" ht="16.5" customHeight="1">
      <c r="A12" s="57" t="s">
        <v>123</v>
      </c>
      <c r="B12" s="55" t="s">
        <v>54</v>
      </c>
    </row>
    <row r="13" spans="1:12" s="55" customFormat="1" ht="16.5" customHeight="1">
      <c r="A13" s="57"/>
      <c r="B13" s="130">
        <v>1</v>
      </c>
      <c r="C13" s="55" t="s">
        <v>131</v>
      </c>
    </row>
    <row r="14" spans="1:12" s="55" customFormat="1" ht="16.5" customHeight="1">
      <c r="B14" s="57" t="s">
        <v>125</v>
      </c>
      <c r="C14" s="55" t="s">
        <v>132</v>
      </c>
    </row>
    <row r="15" spans="1:12" s="55" customFormat="1" ht="16.5" customHeight="1">
      <c r="B15" s="57" t="s">
        <v>56</v>
      </c>
      <c r="C15" s="55" t="s">
        <v>133</v>
      </c>
    </row>
    <row r="16" spans="1:12" s="55" customFormat="1" ht="16.5" customHeight="1">
      <c r="B16" s="57" t="s">
        <v>134</v>
      </c>
      <c r="C16" s="55" t="s">
        <v>135</v>
      </c>
    </row>
    <row r="17" spans="1:9" s="55" customFormat="1" ht="16.5" customHeight="1">
      <c r="B17" s="57" t="s">
        <v>136</v>
      </c>
      <c r="C17" s="55" t="s">
        <v>137</v>
      </c>
    </row>
    <row r="18" spans="1:9" s="55" customFormat="1" ht="16.5" customHeight="1"/>
    <row r="19" spans="1:9" s="55" customFormat="1" ht="16.5" customHeight="1">
      <c r="B19" s="130">
        <v>2</v>
      </c>
      <c r="C19" s="55" t="s">
        <v>138</v>
      </c>
    </row>
    <row r="20" spans="1:9" s="55" customFormat="1" ht="16.5" customHeight="1">
      <c r="A20" s="57"/>
      <c r="B20" s="57" t="s">
        <v>139</v>
      </c>
      <c r="C20" s="55" t="s">
        <v>140</v>
      </c>
    </row>
    <row r="21" spans="1:9" s="55" customFormat="1" ht="16.5" customHeight="1">
      <c r="B21" s="57" t="s">
        <v>141</v>
      </c>
      <c r="C21" s="55" t="s">
        <v>142</v>
      </c>
    </row>
    <row r="22" spans="1:9" s="55" customFormat="1" ht="16.5" customHeight="1"/>
    <row r="23" spans="1:9" s="55" customFormat="1" ht="16.5" customHeight="1"/>
    <row r="24" spans="1:9" s="55" customFormat="1" ht="16.5" customHeight="1">
      <c r="A24" s="28"/>
      <c r="B24" s="28"/>
      <c r="C24" s="28"/>
      <c r="D24" s="28"/>
      <c r="E24" s="28"/>
      <c r="F24" s="28"/>
      <c r="G24" s="28"/>
      <c r="H24" s="28"/>
      <c r="I24" s="55" t="s">
        <v>55</v>
      </c>
    </row>
    <row r="25" spans="1:9" s="55" customFormat="1" ht="16.5" customHeight="1">
      <c r="A25" s="28"/>
      <c r="B25" s="28"/>
      <c r="C25" s="28"/>
      <c r="D25" s="28"/>
      <c r="E25" s="28"/>
      <c r="F25" s="28"/>
      <c r="G25" s="28"/>
      <c r="H25" s="28"/>
      <c r="I25" s="28"/>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Normal="100" workbookViewId="0">
      <selection activeCell="E2" sqref="E2:L2"/>
    </sheetView>
  </sheetViews>
  <sheetFormatPr defaultColWidth="8.88671875" defaultRowHeight="13.2"/>
  <cols>
    <col min="1" max="1" width="3.21875" style="77" customWidth="1"/>
    <col min="2" max="2" width="3.109375" style="77" customWidth="1"/>
    <col min="3" max="3" width="2.88671875" style="77" customWidth="1"/>
    <col min="4" max="4" width="3.109375" style="77" customWidth="1"/>
    <col min="5" max="5" width="3.44140625" style="77" customWidth="1"/>
    <col min="6" max="6" width="2.88671875" style="77" customWidth="1"/>
    <col min="7" max="7" width="14.44140625" style="80" customWidth="1"/>
    <col min="8" max="8" width="3.21875" style="77" customWidth="1"/>
    <col min="9" max="9" width="21.44140625" style="80" customWidth="1"/>
    <col min="10" max="10" width="3" style="77" customWidth="1"/>
    <col min="11" max="11" width="18.6640625" style="80" customWidth="1"/>
    <col min="12" max="12" width="52.6640625" style="80" customWidth="1"/>
    <col min="13" max="13" width="4.6640625" style="80" customWidth="1"/>
    <col min="14" max="14" width="3.44140625" style="80" customWidth="1"/>
    <col min="15" max="15" width="17.6640625" style="80" customWidth="1"/>
    <col min="16" max="16" width="6.21875" style="80" customWidth="1"/>
    <col min="17" max="17" width="2.21875" style="80" customWidth="1"/>
    <col min="18" max="18" width="4.88671875" style="80" customWidth="1"/>
    <col min="19" max="19" width="28.44140625" style="80" customWidth="1"/>
    <col min="20" max="20" width="7.33203125" style="80" customWidth="1"/>
    <col min="21" max="21" width="3.77734375" style="80" customWidth="1"/>
    <col min="22" max="22" width="4.21875" style="80" customWidth="1"/>
    <col min="23" max="23" width="23.21875" style="80" customWidth="1"/>
    <col min="24" max="24" width="6.44140625" style="80" customWidth="1"/>
    <col min="25" max="16384" width="8.88671875" style="80"/>
  </cols>
  <sheetData>
    <row r="1" spans="1:29" ht="26.25" customHeight="1">
      <c r="E1" s="162" t="s">
        <v>163</v>
      </c>
      <c r="F1" s="162"/>
      <c r="G1" s="162"/>
      <c r="H1" s="162"/>
      <c r="I1" s="162"/>
      <c r="J1" s="162"/>
      <c r="K1" s="162"/>
      <c r="L1" s="162"/>
    </row>
    <row r="2" spans="1:29" ht="9.9" customHeight="1">
      <c r="E2" s="163"/>
      <c r="F2" s="163"/>
      <c r="G2" s="164"/>
      <c r="H2" s="164"/>
      <c r="I2" s="164"/>
      <c r="J2" s="164"/>
      <c r="K2" s="164"/>
      <c r="L2" s="164"/>
    </row>
    <row r="3" spans="1:29" ht="27.9" customHeight="1">
      <c r="A3" s="83" t="s">
        <v>25</v>
      </c>
      <c r="B3" s="165" t="s">
        <v>0</v>
      </c>
      <c r="C3" s="166"/>
      <c r="D3" s="166"/>
      <c r="E3" s="167"/>
      <c r="F3" s="168" t="s">
        <v>1</v>
      </c>
      <c r="G3" s="169"/>
      <c r="H3" s="168" t="s">
        <v>2</v>
      </c>
      <c r="I3" s="169"/>
      <c r="J3" s="168" t="s">
        <v>3</v>
      </c>
      <c r="K3" s="169"/>
      <c r="L3" s="137" t="s">
        <v>4</v>
      </c>
      <c r="N3" s="158" t="s">
        <v>9</v>
      </c>
      <c r="O3" s="159"/>
      <c r="P3" s="89" t="s">
        <v>24</v>
      </c>
      <c r="Q3" s="81"/>
      <c r="R3" s="158" t="s">
        <v>10</v>
      </c>
      <c r="S3" s="159"/>
      <c r="T3" s="90" t="s">
        <v>24</v>
      </c>
      <c r="U3" s="82"/>
      <c r="V3" s="160" t="s">
        <v>11</v>
      </c>
      <c r="W3" s="161"/>
      <c r="X3" s="99" t="s">
        <v>24</v>
      </c>
      <c r="Z3" s="115" t="s">
        <v>108</v>
      </c>
      <c r="AA3" s="115" t="s">
        <v>6</v>
      </c>
      <c r="AB3" s="115" t="s">
        <v>7</v>
      </c>
      <c r="AC3" s="115" t="s">
        <v>26</v>
      </c>
    </row>
    <row r="4" spans="1:29" ht="50.1" customHeight="1">
      <c r="A4" s="78">
        <v>1</v>
      </c>
      <c r="B4" s="131"/>
      <c r="C4" s="85" t="s">
        <v>5</v>
      </c>
      <c r="D4" s="133"/>
      <c r="E4" s="87" t="s">
        <v>8</v>
      </c>
      <c r="F4" s="134"/>
      <c r="G4" s="84" t="str">
        <f>IF(F4="","",VLOOKUP(F4,$N$4:$P$9,2,FALSE))</f>
        <v/>
      </c>
      <c r="H4" s="135"/>
      <c r="I4" s="84" t="str">
        <f t="shared" ref="I4:I19" si="0">IF(H4="","",VLOOKUP(H4,$R$4:$T$8,2,FALSE))</f>
        <v/>
      </c>
      <c r="J4" s="136"/>
      <c r="K4" s="84" t="str">
        <f>IF(J4="","",VLOOKUP(J4,$V$4:$X$9,2,FALSE))</f>
        <v/>
      </c>
      <c r="L4" s="79"/>
      <c r="N4" s="90">
        <v>1</v>
      </c>
      <c r="O4" s="91" t="s">
        <v>14</v>
      </c>
      <c r="P4" s="12">
        <f>COUNTIF($F$4:$F$19,N4)</f>
        <v>0</v>
      </c>
      <c r="Q4" s="82"/>
      <c r="R4" s="95">
        <v>1</v>
      </c>
      <c r="S4" s="96" t="s">
        <v>18</v>
      </c>
      <c r="T4" s="12">
        <f>COUNTIF($H$4:$H$19,R4)</f>
        <v>0</v>
      </c>
      <c r="U4" s="82"/>
      <c r="V4" s="90">
        <v>1</v>
      </c>
      <c r="W4" s="100" t="s">
        <v>21</v>
      </c>
      <c r="X4" s="12">
        <f>COUNTIF($J$4:$J$19,V4)</f>
        <v>0</v>
      </c>
      <c r="Z4" s="115">
        <v>20</v>
      </c>
      <c r="AA4" s="116">
        <f>COUNTIFS($B$4:$B$19,"&gt;=20",$B$4:$B$19,"&lt;=29",$D$4:$D$19,AA$3)</f>
        <v>0</v>
      </c>
      <c r="AB4" s="116">
        <f>COUNTIFS($B$4:$B$19,"&gt;=20",$B$4:$B$19,"&lt;=29",$D$4:$D$19,AB$3)</f>
        <v>0</v>
      </c>
      <c r="AC4" s="116">
        <f>SUM(AA4:AB4)</f>
        <v>0</v>
      </c>
    </row>
    <row r="5" spans="1:29" ht="30" customHeight="1">
      <c r="A5" s="78">
        <v>2</v>
      </c>
      <c r="B5" s="131"/>
      <c r="C5" s="85" t="s">
        <v>5</v>
      </c>
      <c r="D5" s="133"/>
      <c r="E5" s="87" t="s">
        <v>8</v>
      </c>
      <c r="F5" s="134"/>
      <c r="G5" s="84" t="str">
        <f>IF(F5="","",VLOOKUP(F5,$N$4:$P$9,2,FALSE))</f>
        <v/>
      </c>
      <c r="H5" s="135"/>
      <c r="I5" s="84" t="str">
        <f t="shared" si="0"/>
        <v/>
      </c>
      <c r="J5" s="136"/>
      <c r="K5" s="84" t="str">
        <f t="shared" ref="K5:K19" si="1">IF(J5="","",VLOOKUP(J5,$V$4:$X$9,2,FALSE))</f>
        <v/>
      </c>
      <c r="L5" s="79"/>
      <c r="N5" s="90">
        <v>2</v>
      </c>
      <c r="O5" s="91" t="s">
        <v>15</v>
      </c>
      <c r="P5" s="12">
        <f t="shared" ref="P5:P9" si="2">COUNTIF($F$4:$F$19,N5)</f>
        <v>0</v>
      </c>
      <c r="Q5" s="82"/>
      <c r="R5" s="95">
        <v>2</v>
      </c>
      <c r="S5" s="97" t="s">
        <v>19</v>
      </c>
      <c r="T5" s="12">
        <f t="shared" ref="T5:T8" si="3">COUNTIF($H$4:$H$19,R5)</f>
        <v>0</v>
      </c>
      <c r="U5" s="82"/>
      <c r="V5" s="90">
        <v>2</v>
      </c>
      <c r="W5" s="101" t="s">
        <v>22</v>
      </c>
      <c r="X5" s="12">
        <f t="shared" ref="X5:X9" si="4">COUNTIF($J$4:$J$19,V5)</f>
        <v>0</v>
      </c>
      <c r="Z5" s="115">
        <v>30</v>
      </c>
      <c r="AA5" s="116">
        <f>COUNTIFS($B$4:$B$19,"&gt;=30",$B$4:$B$19,"&lt;=39",$D$4:$D$19,AA$3)</f>
        <v>0</v>
      </c>
      <c r="AB5" s="116">
        <f>COUNTIFS($B$4:$B$19,"&gt;=30",$B$4:$B$19,"&lt;=39",$D$4:$D$19,AB$3)</f>
        <v>0</v>
      </c>
      <c r="AC5" s="116">
        <f t="shared" ref="AC5:AC10" si="5">SUM(AA5:AB5)</f>
        <v>0</v>
      </c>
    </row>
    <row r="6" spans="1:29" ht="50.1" customHeight="1">
      <c r="A6" s="78">
        <v>3</v>
      </c>
      <c r="B6" s="131"/>
      <c r="C6" s="85" t="s">
        <v>5</v>
      </c>
      <c r="D6" s="133"/>
      <c r="E6" s="87" t="s">
        <v>8</v>
      </c>
      <c r="F6" s="134"/>
      <c r="G6" s="84" t="str">
        <f t="shared" ref="G6:G19" si="6">IF(F6="","",VLOOKUP(F6,$N$4:$P$9,2,FALSE))</f>
        <v/>
      </c>
      <c r="H6" s="135"/>
      <c r="I6" s="84" t="str">
        <f t="shared" si="0"/>
        <v/>
      </c>
      <c r="J6" s="136"/>
      <c r="K6" s="84" t="str">
        <f t="shared" si="1"/>
        <v/>
      </c>
      <c r="L6" s="79"/>
      <c r="N6" s="90">
        <v>3</v>
      </c>
      <c r="O6" s="91" t="s">
        <v>16</v>
      </c>
      <c r="P6" s="12">
        <f t="shared" si="2"/>
        <v>0</v>
      </c>
      <c r="Q6" s="82"/>
      <c r="R6" s="90">
        <v>3</v>
      </c>
      <c r="S6" s="98" t="s">
        <v>20</v>
      </c>
      <c r="T6" s="12">
        <f t="shared" si="3"/>
        <v>0</v>
      </c>
      <c r="U6" s="82"/>
      <c r="V6" s="90">
        <v>3</v>
      </c>
      <c r="W6" s="97" t="s">
        <v>16</v>
      </c>
      <c r="X6" s="12">
        <f t="shared" si="4"/>
        <v>0</v>
      </c>
      <c r="Z6" s="115">
        <v>40</v>
      </c>
      <c r="AA6" s="116">
        <f>COUNTIFS($B$4:$B$19,"&gt;=40",$B$4:$B$19,"&lt;=49",$D$4:$D$19,AA$3)</f>
        <v>0</v>
      </c>
      <c r="AB6" s="116">
        <f>COUNTIFS($B$4:$B$19,"&gt;=40",$B$4:$B$19,"&lt;=49",$D$4:$D$19,AB$3)</f>
        <v>0</v>
      </c>
      <c r="AC6" s="116">
        <f t="shared" si="5"/>
        <v>0</v>
      </c>
    </row>
    <row r="7" spans="1:29" ht="30" customHeight="1">
      <c r="A7" s="78">
        <v>4</v>
      </c>
      <c r="B7" s="131"/>
      <c r="C7" s="85" t="s">
        <v>5</v>
      </c>
      <c r="D7" s="133"/>
      <c r="E7" s="87" t="s">
        <v>8</v>
      </c>
      <c r="F7" s="134"/>
      <c r="G7" s="84" t="str">
        <f t="shared" si="6"/>
        <v/>
      </c>
      <c r="H7" s="135"/>
      <c r="I7" s="84" t="str">
        <f t="shared" si="0"/>
        <v/>
      </c>
      <c r="J7" s="136"/>
      <c r="K7" s="84" t="str">
        <f t="shared" si="1"/>
        <v/>
      </c>
      <c r="L7" s="79"/>
      <c r="N7" s="90">
        <v>4</v>
      </c>
      <c r="O7" s="91" t="s">
        <v>17</v>
      </c>
      <c r="P7" s="12">
        <f t="shared" si="2"/>
        <v>0</v>
      </c>
      <c r="Q7" s="82"/>
      <c r="R7" s="95">
        <v>5</v>
      </c>
      <c r="S7" s="92" t="s">
        <v>12</v>
      </c>
      <c r="T7" s="12">
        <f t="shared" si="3"/>
        <v>0</v>
      </c>
      <c r="U7" s="82"/>
      <c r="V7" s="90">
        <v>4</v>
      </c>
      <c r="W7" s="97" t="s">
        <v>23</v>
      </c>
      <c r="X7" s="12">
        <f t="shared" si="4"/>
        <v>0</v>
      </c>
      <c r="Z7" s="115">
        <v>50</v>
      </c>
      <c r="AA7" s="116">
        <f>COUNTIFS($B$4:$B$19,"&gt;=50",$B$4:$B$19,"&lt;=59",$D$4:$D$19,AA$3)</f>
        <v>0</v>
      </c>
      <c r="AB7" s="116">
        <f>COUNTIFS($B$4:$B$19,"&gt;=50",$B$4:$B$19,"&lt;=59",$D$4:$D$19,AB$3)</f>
        <v>0</v>
      </c>
      <c r="AC7" s="116">
        <f t="shared" si="5"/>
        <v>0</v>
      </c>
    </row>
    <row r="8" spans="1:29" ht="30" customHeight="1">
      <c r="A8" s="78">
        <v>5</v>
      </c>
      <c r="B8" s="131"/>
      <c r="C8" s="85" t="s">
        <v>5</v>
      </c>
      <c r="D8" s="133"/>
      <c r="E8" s="87" t="s">
        <v>8</v>
      </c>
      <c r="F8" s="134"/>
      <c r="G8" s="84" t="str">
        <f t="shared" si="6"/>
        <v/>
      </c>
      <c r="H8" s="135"/>
      <c r="I8" s="84" t="str">
        <f t="shared" si="0"/>
        <v/>
      </c>
      <c r="J8" s="136"/>
      <c r="K8" s="84" t="str">
        <f t="shared" si="1"/>
        <v/>
      </c>
      <c r="L8" s="79"/>
      <c r="N8" s="90">
        <v>5</v>
      </c>
      <c r="O8" s="92" t="s">
        <v>12</v>
      </c>
      <c r="P8" s="12">
        <f t="shared" si="2"/>
        <v>0</v>
      </c>
      <c r="Q8" s="82"/>
      <c r="R8" s="95">
        <v>6</v>
      </c>
      <c r="S8" s="92" t="s">
        <v>13</v>
      </c>
      <c r="T8" s="12">
        <f t="shared" si="3"/>
        <v>0</v>
      </c>
      <c r="U8" s="82"/>
      <c r="V8" s="90">
        <v>5</v>
      </c>
      <c r="W8" s="92" t="s">
        <v>12</v>
      </c>
      <c r="X8" s="12">
        <f t="shared" si="4"/>
        <v>0</v>
      </c>
      <c r="Z8" s="115">
        <v>60</v>
      </c>
      <c r="AA8" s="116">
        <f>COUNTIFS($B$4:$B$19,"&gt;=60",$B$4:$B$19,"&lt;=69",$D$4:$D$19,AA$3)</f>
        <v>0</v>
      </c>
      <c r="AB8" s="116">
        <f>COUNTIFS($B$4:$B$19,"&gt;=60",$B$4:$B$19,"&lt;=69",$D$4:$D$19,AB$3)</f>
        <v>0</v>
      </c>
      <c r="AC8" s="116">
        <f t="shared" si="5"/>
        <v>0</v>
      </c>
    </row>
    <row r="9" spans="1:29" ht="30" customHeight="1">
      <c r="A9" s="78">
        <v>6</v>
      </c>
      <c r="B9" s="131"/>
      <c r="C9" s="85" t="s">
        <v>5</v>
      </c>
      <c r="D9" s="133"/>
      <c r="E9" s="87" t="s">
        <v>8</v>
      </c>
      <c r="F9" s="134"/>
      <c r="G9" s="84" t="str">
        <f t="shared" si="6"/>
        <v/>
      </c>
      <c r="H9" s="135"/>
      <c r="I9" s="84" t="str">
        <f t="shared" si="0"/>
        <v/>
      </c>
      <c r="J9" s="136"/>
      <c r="K9" s="84" t="str">
        <f t="shared" si="1"/>
        <v/>
      </c>
      <c r="L9" s="79"/>
      <c r="N9" s="90">
        <v>6</v>
      </c>
      <c r="O9" s="93" t="s">
        <v>13</v>
      </c>
      <c r="P9" s="12">
        <f t="shared" si="2"/>
        <v>0</v>
      </c>
      <c r="Q9" s="82"/>
      <c r="R9" s="90" t="s">
        <v>26</v>
      </c>
      <c r="S9" s="94"/>
      <c r="T9" s="94">
        <f>SUM(T4:T8)</f>
        <v>0</v>
      </c>
      <c r="U9" s="82"/>
      <c r="V9" s="90">
        <v>6</v>
      </c>
      <c r="W9" s="92" t="s">
        <v>13</v>
      </c>
      <c r="X9" s="12">
        <f t="shared" si="4"/>
        <v>0</v>
      </c>
      <c r="Z9" s="115">
        <v>70</v>
      </c>
      <c r="AA9" s="116">
        <f>COUNTIFS($B$4:$B$19,"&gt;=70",$B$4:$B$19,"&lt;=79",$D$4:$D$19,AA$3)</f>
        <v>0</v>
      </c>
      <c r="AB9" s="116">
        <f>COUNTIFS($B$4:$B$19,"&gt;=70",$B$4:$B$19,"&lt;=79",$D$4:$D$19,AB$3)</f>
        <v>0</v>
      </c>
      <c r="AC9" s="116">
        <f t="shared" si="5"/>
        <v>0</v>
      </c>
    </row>
    <row r="10" spans="1:29" ht="30" customHeight="1">
      <c r="A10" s="78">
        <v>7</v>
      </c>
      <c r="B10" s="131"/>
      <c r="C10" s="85" t="s">
        <v>5</v>
      </c>
      <c r="D10" s="133"/>
      <c r="E10" s="87" t="s">
        <v>8</v>
      </c>
      <c r="F10" s="134"/>
      <c r="G10" s="84" t="str">
        <f t="shared" si="6"/>
        <v/>
      </c>
      <c r="H10" s="135"/>
      <c r="I10" s="84" t="str">
        <f t="shared" si="0"/>
        <v/>
      </c>
      <c r="J10" s="136"/>
      <c r="K10" s="84" t="str">
        <f t="shared" si="1"/>
        <v/>
      </c>
      <c r="L10" s="79"/>
      <c r="N10" s="90" t="s">
        <v>26</v>
      </c>
      <c r="O10" s="84"/>
      <c r="P10" s="94">
        <f>SUM(P4:P9)</f>
        <v>0</v>
      </c>
      <c r="V10" s="90" t="s">
        <v>26</v>
      </c>
      <c r="W10" s="84"/>
      <c r="X10" s="94">
        <f>SUM(X4:X9)</f>
        <v>0</v>
      </c>
      <c r="Z10" s="115">
        <v>80</v>
      </c>
      <c r="AA10" s="116">
        <f>COUNTIFS($B$4:$B$19,"&gt;=80",$B$4:$B$19,"&lt;=89",$D$4:$D$19,AA$3)</f>
        <v>0</v>
      </c>
      <c r="AB10" s="116">
        <f>COUNTIFS($B$4:$B$19,"&gt;=80",$B$4:$B$19,"&lt;=89",$D$4:$D$19,AB$3)</f>
        <v>0</v>
      </c>
      <c r="AC10" s="116">
        <f t="shared" si="5"/>
        <v>0</v>
      </c>
    </row>
    <row r="11" spans="1:29" ht="30" customHeight="1">
      <c r="A11" s="78">
        <v>8</v>
      </c>
      <c r="B11" s="131"/>
      <c r="C11" s="85" t="s">
        <v>5</v>
      </c>
      <c r="D11" s="133"/>
      <c r="E11" s="87" t="s">
        <v>8</v>
      </c>
      <c r="F11" s="134"/>
      <c r="G11" s="84" t="str">
        <f t="shared" si="6"/>
        <v/>
      </c>
      <c r="H11" s="135"/>
      <c r="I11" s="84" t="str">
        <f t="shared" si="0"/>
        <v/>
      </c>
      <c r="J11" s="136"/>
      <c r="K11" s="84" t="str">
        <f t="shared" si="1"/>
        <v/>
      </c>
      <c r="L11" s="79"/>
      <c r="Z11" s="115" t="s">
        <v>26</v>
      </c>
      <c r="AA11" s="116">
        <f>SUM(AA4:AA10)</f>
        <v>0</v>
      </c>
      <c r="AB11" s="116">
        <f t="shared" ref="AB11:AC11" si="7">SUM(AB4:AB10)</f>
        <v>0</v>
      </c>
      <c r="AC11" s="116">
        <f t="shared" si="7"/>
        <v>0</v>
      </c>
    </row>
    <row r="12" spans="1:29" ht="30" customHeight="1">
      <c r="A12" s="78">
        <v>9</v>
      </c>
      <c r="B12" s="131"/>
      <c r="C12" s="85" t="s">
        <v>5</v>
      </c>
      <c r="D12" s="133"/>
      <c r="E12" s="87" t="s">
        <v>8</v>
      </c>
      <c r="F12" s="134"/>
      <c r="G12" s="84" t="str">
        <f t="shared" si="6"/>
        <v/>
      </c>
      <c r="H12" s="135"/>
      <c r="I12" s="84" t="str">
        <f t="shared" si="0"/>
        <v/>
      </c>
      <c r="J12" s="136"/>
      <c r="K12" s="84" t="str">
        <f t="shared" si="1"/>
        <v/>
      </c>
      <c r="L12" s="79"/>
    </row>
    <row r="13" spans="1:29" ht="30" customHeight="1">
      <c r="A13" s="78">
        <v>10</v>
      </c>
      <c r="B13" s="131"/>
      <c r="C13" s="85" t="s">
        <v>5</v>
      </c>
      <c r="D13" s="133"/>
      <c r="E13" s="87" t="s">
        <v>8</v>
      </c>
      <c r="F13" s="134"/>
      <c r="G13" s="84" t="str">
        <f t="shared" si="6"/>
        <v/>
      </c>
      <c r="H13" s="135"/>
      <c r="I13" s="84" t="str">
        <f t="shared" si="0"/>
        <v/>
      </c>
      <c r="J13" s="136"/>
      <c r="K13" s="84" t="str">
        <f t="shared" si="1"/>
        <v/>
      </c>
      <c r="L13" s="79"/>
    </row>
    <row r="14" spans="1:29" ht="30" customHeight="1">
      <c r="A14" s="78">
        <v>11</v>
      </c>
      <c r="B14" s="131"/>
      <c r="C14" s="85" t="s">
        <v>5</v>
      </c>
      <c r="D14" s="133"/>
      <c r="E14" s="87" t="s">
        <v>8</v>
      </c>
      <c r="F14" s="134"/>
      <c r="G14" s="84" t="str">
        <f t="shared" si="6"/>
        <v/>
      </c>
      <c r="H14" s="135"/>
      <c r="I14" s="84" t="str">
        <f t="shared" si="0"/>
        <v/>
      </c>
      <c r="J14" s="136"/>
      <c r="K14" s="84" t="str">
        <f t="shared" si="1"/>
        <v/>
      </c>
      <c r="L14" s="79"/>
    </row>
    <row r="15" spans="1:29" ht="30" customHeight="1">
      <c r="A15" s="78">
        <v>12</v>
      </c>
      <c r="B15" s="131"/>
      <c r="C15" s="85" t="s">
        <v>5</v>
      </c>
      <c r="D15" s="133"/>
      <c r="E15" s="87" t="s">
        <v>8</v>
      </c>
      <c r="F15" s="134"/>
      <c r="G15" s="84" t="str">
        <f t="shared" si="6"/>
        <v/>
      </c>
      <c r="H15" s="135"/>
      <c r="I15" s="84" t="str">
        <f t="shared" si="0"/>
        <v/>
      </c>
      <c r="J15" s="136"/>
      <c r="K15" s="84" t="str">
        <f t="shared" si="1"/>
        <v/>
      </c>
      <c r="L15" s="79"/>
    </row>
    <row r="16" spans="1:29" ht="30" customHeight="1">
      <c r="A16" s="78">
        <v>13</v>
      </c>
      <c r="B16" s="131"/>
      <c r="C16" s="85" t="s">
        <v>5</v>
      </c>
      <c r="D16" s="133"/>
      <c r="E16" s="87" t="s">
        <v>8</v>
      </c>
      <c r="F16" s="134"/>
      <c r="G16" s="84" t="str">
        <f t="shared" si="6"/>
        <v/>
      </c>
      <c r="H16" s="135"/>
      <c r="I16" s="84" t="str">
        <f t="shared" si="0"/>
        <v/>
      </c>
      <c r="J16" s="136"/>
      <c r="K16" s="84" t="str">
        <f t="shared" si="1"/>
        <v/>
      </c>
      <c r="L16" s="79"/>
    </row>
    <row r="17" spans="1:12">
      <c r="A17" s="78">
        <v>14</v>
      </c>
      <c r="B17" s="131"/>
      <c r="C17" s="85" t="s">
        <v>5</v>
      </c>
      <c r="D17" s="133"/>
      <c r="E17" s="87" t="s">
        <v>8</v>
      </c>
      <c r="F17" s="134"/>
      <c r="G17" s="84" t="str">
        <f t="shared" si="6"/>
        <v/>
      </c>
      <c r="H17" s="135"/>
      <c r="I17" s="84" t="str">
        <f t="shared" si="0"/>
        <v/>
      </c>
      <c r="J17" s="135"/>
      <c r="K17" s="84" t="str">
        <f t="shared" si="1"/>
        <v/>
      </c>
      <c r="L17" s="76"/>
    </row>
    <row r="18" spans="1:12">
      <c r="A18" s="78">
        <v>15</v>
      </c>
      <c r="B18" s="132"/>
      <c r="C18" s="86" t="s">
        <v>5</v>
      </c>
      <c r="D18" s="132"/>
      <c r="E18" s="88" t="s">
        <v>8</v>
      </c>
      <c r="F18" s="132"/>
      <c r="G18" s="84" t="str">
        <f t="shared" si="6"/>
        <v/>
      </c>
      <c r="H18" s="135"/>
      <c r="I18" s="84" t="str">
        <f t="shared" si="0"/>
        <v/>
      </c>
      <c r="J18" s="135"/>
      <c r="K18" s="84" t="str">
        <f t="shared" si="1"/>
        <v/>
      </c>
      <c r="L18" s="76"/>
    </row>
    <row r="19" spans="1:12">
      <c r="A19" s="78">
        <v>16</v>
      </c>
      <c r="B19" s="131"/>
      <c r="C19" s="85" t="s">
        <v>5</v>
      </c>
      <c r="D19" s="133"/>
      <c r="E19" s="87" t="s">
        <v>8</v>
      </c>
      <c r="F19" s="134"/>
      <c r="G19" s="84" t="str">
        <f t="shared" si="6"/>
        <v/>
      </c>
      <c r="H19" s="135"/>
      <c r="I19" s="84" t="str">
        <f t="shared" si="0"/>
        <v/>
      </c>
      <c r="J19" s="135"/>
      <c r="K19" s="84" t="str">
        <f t="shared" si="1"/>
        <v/>
      </c>
      <c r="L19" s="76"/>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1日目</vt:lpstr>
      <vt:lpstr>2日目</vt:lpstr>
      <vt:lpstr>3日目</vt:lpstr>
      <vt:lpstr>４日目</vt:lpstr>
      <vt:lpstr>まとめ</vt:lpstr>
      <vt:lpstr>入力の仕方</vt:lpstr>
      <vt:lpstr>原簿</vt:lpstr>
      <vt:lpstr>'1日目'!Print_Area</vt:lpstr>
      <vt:lpstr>'2日目'!Print_Area</vt:lpstr>
      <vt:lpstr>'3日目'!Print_Area</vt:lpstr>
      <vt:lpstr>'４日目'!Print_Area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2015-12-27T07:22:26Z</cp:lastPrinted>
  <dcterms:created xsi:type="dcterms:W3CDTF">2015-02-06T03:55:03Z</dcterms:created>
  <dcterms:modified xsi:type="dcterms:W3CDTF">2015-12-27T07:23:58Z</dcterms:modified>
</cp:coreProperties>
</file>