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828\Desktop\送付\"/>
    </mc:Choice>
  </mc:AlternateContent>
  <bookViews>
    <workbookView xWindow="1410" yWindow="120" windowWidth="16605" windowHeight="9435" activeTab="4"/>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52511"/>
</workbook>
</file>

<file path=xl/calcChain.xml><?xml version="1.0" encoding="utf-8"?>
<calcChain xmlns="http://schemas.openxmlformats.org/spreadsheetml/2006/main">
  <c r="C10" i="10" l="1"/>
  <c r="K5" i="4" l="1"/>
  <c r="K6" i="4"/>
  <c r="K7" i="4"/>
  <c r="K8" i="4"/>
  <c r="K9" i="4"/>
  <c r="K10" i="4"/>
  <c r="K11" i="4"/>
  <c r="K12" i="4"/>
  <c r="K13" i="4"/>
  <c r="K14" i="4"/>
  <c r="K15" i="4"/>
  <c r="K16" i="4"/>
  <c r="K17" i="4"/>
  <c r="K18" i="4"/>
  <c r="K19" i="4"/>
  <c r="K4" i="4"/>
  <c r="I5" i="4"/>
  <c r="I6" i="4"/>
  <c r="I7" i="4"/>
  <c r="I8" i="4"/>
  <c r="I9" i="4"/>
  <c r="I10" i="4"/>
  <c r="I11" i="4"/>
  <c r="I12" i="4"/>
  <c r="I13" i="4"/>
  <c r="I14" i="4"/>
  <c r="I15" i="4"/>
  <c r="I16" i="4"/>
  <c r="I17" i="4"/>
  <c r="I18" i="4"/>
  <c r="I19" i="4"/>
  <c r="I4" i="4"/>
  <c r="G4" i="4" l="1"/>
  <c r="K8" i="14" l="1"/>
  <c r="K19" i="16" l="1"/>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K10" i="16"/>
  <c r="I10" i="16"/>
  <c r="G10" i="16"/>
  <c r="AB9" i="16"/>
  <c r="AA9" i="16"/>
  <c r="X9" i="16"/>
  <c r="F24" i="10" s="1"/>
  <c r="P9" i="16"/>
  <c r="F11" i="10" s="1"/>
  <c r="K9" i="16"/>
  <c r="I9" i="16"/>
  <c r="G9" i="16"/>
  <c r="AB8" i="16"/>
  <c r="AA8" i="16"/>
  <c r="X8" i="16"/>
  <c r="F23" i="10" s="1"/>
  <c r="T8" i="16"/>
  <c r="F17" i="10" s="1"/>
  <c r="P8" i="16"/>
  <c r="F10" i="10" s="1"/>
  <c r="K8" i="16"/>
  <c r="I8" i="16"/>
  <c r="G8" i="16"/>
  <c r="AB7" i="16"/>
  <c r="AA7" i="16"/>
  <c r="X7" i="16"/>
  <c r="F22" i="10" s="1"/>
  <c r="T7" i="16"/>
  <c r="F16" i="10" s="1"/>
  <c r="P7" i="16"/>
  <c r="F9" i="10" s="1"/>
  <c r="K7" i="16"/>
  <c r="I7" i="16"/>
  <c r="G7" i="16"/>
  <c r="AB6" i="16"/>
  <c r="AA6" i="16"/>
  <c r="X6" i="16"/>
  <c r="F21" i="10" s="1"/>
  <c r="T6" i="16"/>
  <c r="F15" i="10" s="1"/>
  <c r="P6" i="16"/>
  <c r="F8" i="10" s="1"/>
  <c r="K6" i="16"/>
  <c r="I6" i="16"/>
  <c r="G6" i="16"/>
  <c r="AB5" i="16"/>
  <c r="AA5" i="16"/>
  <c r="X5" i="16"/>
  <c r="F20" i="10" s="1"/>
  <c r="T5" i="16"/>
  <c r="F14" i="10" s="1"/>
  <c r="P5" i="16"/>
  <c r="F7" i="10" s="1"/>
  <c r="K5" i="16"/>
  <c r="I5" i="16"/>
  <c r="G5" i="16"/>
  <c r="AB4" i="16"/>
  <c r="AA4" i="16"/>
  <c r="X4" i="16"/>
  <c r="F19" i="10" s="1"/>
  <c r="T4" i="16"/>
  <c r="F13" i="10" s="1"/>
  <c r="P4" i="16"/>
  <c r="F6" i="10" s="1"/>
  <c r="K4" i="16"/>
  <c r="I4" i="16"/>
  <c r="G4" i="16"/>
  <c r="F25" i="10" l="1"/>
  <c r="F18" i="10"/>
  <c r="F12" i="10"/>
  <c r="AA11" i="16"/>
  <c r="AC7" i="16"/>
  <c r="AC6" i="16"/>
  <c r="AC5" i="16"/>
  <c r="AC9" i="16"/>
  <c r="AC8" i="16"/>
  <c r="AC10" i="16"/>
  <c r="T9" i="16"/>
  <c r="P10" i="16"/>
  <c r="X10" i="16"/>
  <c r="AB11" i="16"/>
  <c r="AC4" i="16"/>
  <c r="G6" i="15"/>
  <c r="I6" i="15"/>
  <c r="K6" i="15"/>
  <c r="G7" i="15"/>
  <c r="I7" i="15"/>
  <c r="K7" i="15"/>
  <c r="G8" i="15"/>
  <c r="I8" i="15"/>
  <c r="K8" i="15"/>
  <c r="G9" i="15"/>
  <c r="I9" i="15"/>
  <c r="K9" i="15"/>
  <c r="G10" i="15"/>
  <c r="I10" i="15"/>
  <c r="K10" i="15"/>
  <c r="G11" i="15"/>
  <c r="I11" i="15"/>
  <c r="K11" i="15"/>
  <c r="G12" i="15"/>
  <c r="I12" i="15"/>
  <c r="K12" i="15"/>
  <c r="G13"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E24" i="10" s="1"/>
  <c r="P9" i="15"/>
  <c r="E11" i="10" s="1"/>
  <c r="AB8" i="15"/>
  <c r="AA8" i="15"/>
  <c r="X8" i="15"/>
  <c r="E23" i="10" s="1"/>
  <c r="T8" i="15"/>
  <c r="E17" i="10" s="1"/>
  <c r="P8" i="15"/>
  <c r="E10" i="10" s="1"/>
  <c r="AB7" i="15"/>
  <c r="AA7" i="15"/>
  <c r="X7" i="15"/>
  <c r="E22" i="10" s="1"/>
  <c r="T7" i="15"/>
  <c r="E16" i="10" s="1"/>
  <c r="P7" i="15"/>
  <c r="E9" i="10" s="1"/>
  <c r="AB6" i="15"/>
  <c r="AA6" i="15"/>
  <c r="X6" i="15"/>
  <c r="E21" i="10" s="1"/>
  <c r="T6" i="15"/>
  <c r="E15" i="10" s="1"/>
  <c r="P6" i="15"/>
  <c r="E8" i="10" s="1"/>
  <c r="AB5" i="15"/>
  <c r="AA5" i="15"/>
  <c r="X5" i="15"/>
  <c r="E20" i="10" s="1"/>
  <c r="T5" i="15"/>
  <c r="E14" i="10" s="1"/>
  <c r="P5" i="15"/>
  <c r="E7" i="10" s="1"/>
  <c r="K5" i="15"/>
  <c r="I5" i="15"/>
  <c r="G5" i="15"/>
  <c r="AB4" i="15"/>
  <c r="AA4" i="15"/>
  <c r="X4" i="15"/>
  <c r="E19" i="10" s="1"/>
  <c r="T4" i="15"/>
  <c r="E13" i="10" s="1"/>
  <c r="P4" i="15"/>
  <c r="E6" i="10" s="1"/>
  <c r="K4" i="15"/>
  <c r="I4" i="15"/>
  <c r="G4" i="15"/>
  <c r="E18" i="10" l="1"/>
  <c r="E12" i="10"/>
  <c r="E25" i="10"/>
  <c r="AC8" i="15"/>
  <c r="AC9" i="15"/>
  <c r="AC6" i="15"/>
  <c r="AC11" i="16"/>
  <c r="P10" i="15"/>
  <c r="X10" i="15"/>
  <c r="AC5" i="15"/>
  <c r="T9" i="15"/>
  <c r="AC10" i="15"/>
  <c r="AC7" i="15"/>
  <c r="AA11" i="15"/>
  <c r="AB11" i="15"/>
  <c r="AC4" i="15"/>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D24" i="10" s="1"/>
  <c r="P9" i="14"/>
  <c r="D11" i="10" s="1"/>
  <c r="K9" i="14"/>
  <c r="I9" i="14"/>
  <c r="G9" i="14"/>
  <c r="AB8" i="14"/>
  <c r="AA8" i="14"/>
  <c r="X8" i="14"/>
  <c r="D23" i="10" s="1"/>
  <c r="T8" i="14"/>
  <c r="D17" i="10" s="1"/>
  <c r="P8" i="14"/>
  <c r="I8" i="14"/>
  <c r="G8" i="14"/>
  <c r="AB7" i="14"/>
  <c r="AA7" i="14"/>
  <c r="X7" i="14"/>
  <c r="D22" i="10" s="1"/>
  <c r="T7" i="14"/>
  <c r="D16" i="10" s="1"/>
  <c r="P7" i="14"/>
  <c r="D9" i="10" s="1"/>
  <c r="K7" i="14"/>
  <c r="I7" i="14"/>
  <c r="G7" i="14"/>
  <c r="AB6" i="14"/>
  <c r="AA6" i="14"/>
  <c r="X6" i="14"/>
  <c r="D21" i="10" s="1"/>
  <c r="T6" i="14"/>
  <c r="D15" i="10" s="1"/>
  <c r="P6" i="14"/>
  <c r="D8" i="10" s="1"/>
  <c r="K6" i="14"/>
  <c r="I6" i="14"/>
  <c r="G6" i="14"/>
  <c r="AB5" i="14"/>
  <c r="AA5" i="14"/>
  <c r="X5" i="14"/>
  <c r="D20" i="10" s="1"/>
  <c r="T5" i="14"/>
  <c r="D14" i="10" s="1"/>
  <c r="P5" i="14"/>
  <c r="D7" i="10" s="1"/>
  <c r="K5" i="14"/>
  <c r="I5" i="14"/>
  <c r="G5" i="14"/>
  <c r="AB4" i="14"/>
  <c r="AA4" i="14"/>
  <c r="X4" i="14"/>
  <c r="D19" i="10" s="1"/>
  <c r="T4" i="14"/>
  <c r="D13" i="10" s="1"/>
  <c r="P4" i="14"/>
  <c r="D6" i="10" s="1"/>
  <c r="K4" i="14"/>
  <c r="I4" i="14"/>
  <c r="G4" i="14"/>
  <c r="D25" i="10" l="1"/>
  <c r="AC8" i="14"/>
  <c r="D18" i="10"/>
  <c r="D10" i="10"/>
  <c r="D12" i="10" s="1"/>
  <c r="AC4" i="14"/>
  <c r="AC5" i="14"/>
  <c r="AC7" i="14"/>
  <c r="AC9" i="14"/>
  <c r="AC10" i="14"/>
  <c r="AC11" i="15"/>
  <c r="AB11" i="14"/>
  <c r="X10" i="14"/>
  <c r="T9" i="14"/>
  <c r="P10" i="14"/>
  <c r="AA11" i="14"/>
  <c r="AC6" i="14"/>
  <c r="G12" i="4"/>
  <c r="AC11" i="14" l="1"/>
  <c r="G19" i="4" l="1"/>
  <c r="G18" i="4"/>
  <c r="AB10" i="12" l="1"/>
  <c r="AA10" i="12"/>
  <c r="AC10" i="12" s="1"/>
  <c r="AB9" i="12"/>
  <c r="AA9" i="12"/>
  <c r="AB8" i="12"/>
  <c r="AA8" i="12"/>
  <c r="AB7" i="12"/>
  <c r="AA7" i="12"/>
  <c r="AB6" i="12"/>
  <c r="AA6" i="12"/>
  <c r="AC6" i="12" s="1"/>
  <c r="AB5" i="12"/>
  <c r="AA5" i="12"/>
  <c r="AB4" i="12"/>
  <c r="AA4" i="12"/>
  <c r="AC4" i="12" l="1"/>
  <c r="AC8" i="12"/>
  <c r="AC5" i="12"/>
  <c r="AC9" i="12"/>
  <c r="AB11" i="12"/>
  <c r="AC7" i="12"/>
  <c r="AC11" i="12" s="1"/>
  <c r="AA11" i="12"/>
  <c r="I4" i="12"/>
  <c r="AB10" i="4" l="1"/>
  <c r="AB9" i="4"/>
  <c r="AB8" i="4"/>
  <c r="AB7" i="4"/>
  <c r="K12" i="10" s="1"/>
  <c r="AB6" i="4"/>
  <c r="K11" i="10" s="1"/>
  <c r="AB5" i="4"/>
  <c r="AB4" i="4"/>
  <c r="AA10" i="4"/>
  <c r="AA9" i="4"/>
  <c r="AA8" i="4"/>
  <c r="AA7" i="4"/>
  <c r="AA6" i="4"/>
  <c r="AA5" i="4"/>
  <c r="AA4" i="4"/>
  <c r="X9" i="12" l="1"/>
  <c r="X8" i="12"/>
  <c r="X7" i="12"/>
  <c r="X6" i="12"/>
  <c r="X5" i="12"/>
  <c r="X4" i="12"/>
  <c r="T8" i="12"/>
  <c r="T7" i="12"/>
  <c r="T6" i="12"/>
  <c r="T5" i="12"/>
  <c r="T4" i="12"/>
  <c r="P9" i="12"/>
  <c r="P8" i="12"/>
  <c r="P7" i="12"/>
  <c r="P6" i="12"/>
  <c r="P5" i="12"/>
  <c r="P4" i="12"/>
  <c r="X5" i="4"/>
  <c r="X6" i="4"/>
  <c r="X7" i="4"/>
  <c r="X8" i="4"/>
  <c r="X9" i="4"/>
  <c r="X4" i="4"/>
  <c r="T5" i="4"/>
  <c r="T6" i="4"/>
  <c r="T7" i="4"/>
  <c r="T8" i="4"/>
  <c r="T4" i="4"/>
  <c r="C13" i="10" s="1"/>
  <c r="P5" i="4"/>
  <c r="P6" i="4"/>
  <c r="P7" i="4"/>
  <c r="P8" i="4"/>
  <c r="P9" i="4"/>
  <c r="P4" i="4"/>
  <c r="C6" i="10" s="1"/>
  <c r="K15" i="10" l="1"/>
  <c r="J15" i="10"/>
  <c r="K14" i="10"/>
  <c r="K13" i="10"/>
  <c r="J11" i="10"/>
  <c r="K10" i="10"/>
  <c r="AC4" i="4"/>
  <c r="K9" i="10" l="1"/>
  <c r="K16" i="10" s="1"/>
  <c r="AC8" i="4"/>
  <c r="L12" i="10"/>
  <c r="AC5" i="4"/>
  <c r="AC7" i="4"/>
  <c r="AC9" i="4"/>
  <c r="J14" i="10"/>
  <c r="L14" i="10" s="1"/>
  <c r="J10" i="10"/>
  <c r="L10" i="10" s="1"/>
  <c r="AC6" i="4"/>
  <c r="AC10" i="4"/>
  <c r="J13" i="10"/>
  <c r="AA11" i="4"/>
  <c r="J9" i="10"/>
  <c r="AB11" i="4"/>
  <c r="L15" i="10"/>
  <c r="L11" i="10"/>
  <c r="L9" i="10" l="1"/>
  <c r="J16" i="10"/>
  <c r="L13" i="10"/>
  <c r="AC11" i="4"/>
  <c r="L16" i="10" l="1"/>
  <c r="K19" i="12" l="1"/>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P10" i="12"/>
  <c r="K10" i="12"/>
  <c r="I10" i="12"/>
  <c r="G10" i="12"/>
  <c r="T9" i="12"/>
  <c r="K9" i="12"/>
  <c r="I9" i="12"/>
  <c r="G9" i="12"/>
  <c r="K8" i="12"/>
  <c r="I8" i="12"/>
  <c r="G8" i="12"/>
  <c r="K7" i="12"/>
  <c r="I7" i="12"/>
  <c r="G7" i="12"/>
  <c r="K6" i="12"/>
  <c r="I6" i="12"/>
  <c r="G6" i="12"/>
  <c r="K5" i="12"/>
  <c r="I5" i="12"/>
  <c r="G5" i="12"/>
  <c r="K4" i="12"/>
  <c r="G4" i="12"/>
  <c r="C24" i="10"/>
  <c r="C20" i="10"/>
  <c r="C21" i="10"/>
  <c r="C22" i="10"/>
  <c r="C23" i="10"/>
  <c r="C19" i="10"/>
  <c r="C14" i="10"/>
  <c r="C15" i="10"/>
  <c r="C16" i="10"/>
  <c r="C17" i="10"/>
  <c r="C7" i="10"/>
  <c r="C8" i="10"/>
  <c r="C9" i="10"/>
  <c r="C11" i="10"/>
  <c r="C18" i="10" l="1"/>
  <c r="C25" i="10"/>
  <c r="C12" i="10"/>
  <c r="G5" i="4"/>
  <c r="G6" i="4"/>
  <c r="G7" i="4"/>
  <c r="G8" i="4"/>
  <c r="G9" i="4"/>
  <c r="G10" i="4"/>
  <c r="G11" i="4"/>
  <c r="G13" i="4"/>
  <c r="G14" i="4"/>
  <c r="G15" i="4"/>
  <c r="G16" i="4"/>
  <c r="G17" i="4"/>
  <c r="X10" i="4"/>
  <c r="P10" i="4"/>
  <c r="T9" i="4"/>
</calcChain>
</file>

<file path=xl/sharedStrings.xml><?xml version="1.0" encoding="utf-8"?>
<sst xmlns="http://schemas.openxmlformats.org/spreadsheetml/2006/main" count="676" uniqueCount="162">
  <si>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</si>
  <si>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</si>
  <si>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</si>
  <si>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</si>
  <si>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</si>
  <si>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</si>
  <si>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</si>
  <si>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</si>
  <si>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</si>
  <si>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</si>
  <si>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</si>
  <si>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</si>
  <si>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</si>
  <si>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</si>
  <si>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</si>
  <si>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</si>
  <si>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</si>
  <si>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</si>
  <si>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</si>
  <si>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</si>
  <si>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</si>
  <si>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</si>
  <si>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</si>
  <si>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</si>
  <si>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</si>
  <si>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</si>
  <si>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</si>
  <si>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</si>
  <si>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</si>
  <si>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</si>
  <si>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</si>
  <si>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</si>
  <si>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</si>
  <si>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</si>
  <si>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</si>
  <si>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</si>
  <si>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</si>
  <si>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</si>
  <si>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</si>
  <si>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</si>
  <si>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</si>
  <si>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</si>
  <si>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</si>
  <si>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</si>
  <si>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</si>
  <si>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</si>
  <si>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</si>
  <si>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</si>
  <si>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</si>
  <si>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</si>
  <si>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</si>
  <si>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</si>
  <si>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</si>
  <si>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</si>
  <si>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</si>
  <si>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</si>
  <si>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</si>
  <si>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</si>
  <si>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</si>
  <si>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</si>
  <si>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</si>
  <si>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</si>
  <si>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</si>
  <si>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</si>
  <si>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</si>
  <si>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</si>
  <si>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</si>
  <si>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</si>
  <si>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</si>
  <si>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</si>
  <si>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</si>
  <si>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</si>
  <si>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</si>
  <si>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</si>
  <si>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</si>
  <si>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</si>
  <si>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</si>
  <si>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</si>
  <si>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</si>
  <si>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</si>
  <si>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</si>
  <si>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</si>
  <si>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</si>
  <si>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</si>
  <si>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</si>
  <si>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</si>
  <si>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</si>
  <si>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</si>
  <si>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</si>
  <si>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</si>
  <si>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</si>
  <si>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</si>
  <si>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</si>
  <si>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</si>
  <si>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日</t>
    <rPh sb="0" eb="1">
      <t>ヒ</t>
    </rPh>
    <phoneticPr fontId="8"/>
  </si>
  <si>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</si>
  <si>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</si>
  <si>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</si>
  <si>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</si>
  <si>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</si>
  <si>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</si>
  <si>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</si>
  <si>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</si>
  <si>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</si>
  <si>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</si>
  <si>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</si>
  <si>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</si>
  <si>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</si>
  <si>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</si>
  <si>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</si>
  <si>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</si>
  <si>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</si>
  <si>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</si>
  <si>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</si>
  <si>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</si>
  <si>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</si>
  <si>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</si>
  <si>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４日目</t>
    <rPh sb="1" eb="3">
      <t>カメ</t>
    </rPh>
    <phoneticPr fontId="8"/>
  </si>
  <si>
    <t>代</t>
    <rPh sb="0" eb="1">
      <t>ダイ</t>
    </rPh>
    <phoneticPr fontId="1"/>
  </si>
  <si>
    <t>性</t>
    <rPh sb="0" eb="1">
      <t>セイ</t>
    </rPh>
    <phoneticPr fontId="1"/>
  </si>
  <si>
    <t>H29年　2月4日</t>
    <rPh sb="3" eb="4">
      <t>ネン</t>
    </rPh>
    <rPh sb="6" eb="7">
      <t>ガツ</t>
    </rPh>
    <rPh sb="8" eb="9">
      <t>ニチ</t>
    </rPh>
    <phoneticPr fontId="8"/>
  </si>
  <si>
    <t>はじめてのパソコン講座</t>
    <rPh sb="9" eb="11">
      <t>コウザ</t>
    </rPh>
    <phoneticPr fontId="1"/>
  </si>
  <si>
    <t>パソコン講座「　　　　　　」　ちょっと一言④　　　</t>
    <rPh sb="4" eb="6">
      <t>コウザ</t>
    </rPh>
    <rPh sb="19" eb="21">
      <t>ヒトコト</t>
    </rPh>
    <phoneticPr fontId="1"/>
  </si>
  <si>
    <t>パワーポイント入門講座</t>
    <rPh sb="7" eb="9">
      <t>ニュウモン</t>
    </rPh>
    <rPh sb="9" eb="11">
      <t>コウザ</t>
    </rPh>
    <phoneticPr fontId="1"/>
  </si>
  <si>
    <t>３日目</t>
    <rPh sb="1" eb="2">
      <t>ニチ</t>
    </rPh>
    <rPh sb="2" eb="3">
      <t>メ</t>
    </rPh>
    <phoneticPr fontId="8"/>
  </si>
  <si>
    <t>２日目</t>
    <rPh sb="1" eb="2">
      <t>ニチ</t>
    </rPh>
    <rPh sb="2" eb="3">
      <t>メ</t>
    </rPh>
    <phoneticPr fontId="8"/>
  </si>
  <si>
    <t>2018/11/8</t>
    <phoneticPr fontId="8"/>
  </si>
  <si>
    <t>2018/11/8</t>
    <phoneticPr fontId="1"/>
  </si>
  <si>
    <t>2018/11/15</t>
    <phoneticPr fontId="8"/>
  </si>
  <si>
    <t>2018/11/22</t>
    <phoneticPr fontId="8"/>
  </si>
  <si>
    <t>パソコン講座「　　パワーポイント入門講座　　　」　ちょっと一言①　　　平成30年11月8日分</t>
    <rPh sb="4" eb="6">
      <t>コウザ</t>
    </rPh>
    <rPh sb="16" eb="18">
      <t>ニュウモン</t>
    </rPh>
    <rPh sb="18" eb="20">
      <t>コウザ</t>
    </rPh>
    <rPh sb="29" eb="31">
      <t>ヒトコト</t>
    </rPh>
    <rPh sb="35" eb="37">
      <t>ヘイセイ</t>
    </rPh>
    <rPh sb="39" eb="40">
      <t>ネン</t>
    </rPh>
    <rPh sb="42" eb="43">
      <t>ガツ</t>
    </rPh>
    <rPh sb="44" eb="45">
      <t>ヒ</t>
    </rPh>
    <rPh sb="45" eb="46">
      <t>ブン</t>
    </rPh>
    <phoneticPr fontId="1"/>
  </si>
  <si>
    <t>（難しかった　分かりにくかった）→自分自身の理解力が不足のためです。　何とか自分のものにしたいです。ありがとうございました。（氏名）</t>
    <rPh sb="1" eb="2">
      <t>ムズカ</t>
    </rPh>
    <rPh sb="7" eb="8">
      <t>ワ</t>
    </rPh>
    <rPh sb="17" eb="19">
      <t>ジブン</t>
    </rPh>
    <rPh sb="19" eb="21">
      <t>ジシン</t>
    </rPh>
    <rPh sb="22" eb="25">
      <t>リカイリョク</t>
    </rPh>
    <rPh sb="26" eb="28">
      <t>フソク</t>
    </rPh>
    <rPh sb="35" eb="36">
      <t>ナン</t>
    </rPh>
    <rPh sb="38" eb="40">
      <t>ジブン</t>
    </rPh>
    <rPh sb="63" eb="65">
      <t>シメイ</t>
    </rPh>
    <phoneticPr fontId="1"/>
  </si>
  <si>
    <t>男</t>
    <rPh sb="0" eb="1">
      <t>オトコ</t>
    </rPh>
    <phoneticPr fontId="1"/>
  </si>
  <si>
    <t>男</t>
    <rPh sb="0" eb="1">
      <t>ダン</t>
    </rPh>
    <phoneticPr fontId="1"/>
  </si>
  <si>
    <t>自己流でやっていたが説明されれば？？だって理解できる</t>
    <rPh sb="0" eb="3">
      <t>ジコリュウ</t>
    </rPh>
    <rPh sb="10" eb="12">
      <t>セツメイ</t>
    </rPh>
    <rPh sb="21" eb="23">
      <t>リカイ</t>
    </rPh>
    <phoneticPr fontId="1"/>
  </si>
  <si>
    <t>ついていくのが大変でした。テキストの例示の文字が小さいので虫めがねが必要でした。</t>
    <rPh sb="7" eb="9">
      <t>タイヘン</t>
    </rPh>
    <rPh sb="18" eb="20">
      <t>レイジ</t>
    </rPh>
    <rPh sb="21" eb="23">
      <t>モジ</t>
    </rPh>
    <rPh sb="24" eb="25">
      <t>チイ</t>
    </rPh>
    <rPh sb="29" eb="30">
      <t>ムシ</t>
    </rPh>
    <rPh sb="34" eb="36">
      <t>ヒツヨウ</t>
    </rPh>
    <phoneticPr fontId="1"/>
  </si>
  <si>
    <t>女</t>
    <rPh sb="0" eb="1">
      <t>ジョ</t>
    </rPh>
    <phoneticPr fontId="1"/>
  </si>
  <si>
    <t>ゆっくり丁寧に教えていただいたので良く分かりました。次回が楽しみです。</t>
    <rPh sb="4" eb="6">
      <t>テイネイ</t>
    </rPh>
    <rPh sb="7" eb="8">
      <t>オシ</t>
    </rPh>
    <rPh sb="17" eb="18">
      <t>ヨ</t>
    </rPh>
    <rPh sb="19" eb="20">
      <t>ワ</t>
    </rPh>
    <rPh sb="26" eb="28">
      <t>ジカイ</t>
    </rPh>
    <rPh sb="29" eb="30">
      <t>タノ</t>
    </rPh>
    <phoneticPr fontId="1"/>
  </si>
  <si>
    <t>テキストの文字が小さい</t>
    <rPh sb="5" eb="7">
      <t>モジ</t>
    </rPh>
    <rPh sb="8" eb="9">
      <t>チイ</t>
    </rPh>
    <phoneticPr fontId="1"/>
  </si>
  <si>
    <t>表の挿入について詳しく調べてみたい。実際に仕事で活用できるように勉強してみたいと思います。</t>
    <rPh sb="0" eb="1">
      <t>ヒョウ</t>
    </rPh>
    <rPh sb="2" eb="4">
      <t>ソウニュウ</t>
    </rPh>
    <rPh sb="8" eb="9">
      <t>クワ</t>
    </rPh>
    <rPh sb="11" eb="12">
      <t>シラ</t>
    </rPh>
    <rPh sb="18" eb="20">
      <t>ジッサイ</t>
    </rPh>
    <rPh sb="21" eb="23">
      <t>シゴト</t>
    </rPh>
    <rPh sb="24" eb="26">
      <t>カツヨウ</t>
    </rPh>
    <rPh sb="32" eb="34">
      <t>ベンキョウ</t>
    </rPh>
    <rPh sb="40" eb="41">
      <t>オモ</t>
    </rPh>
    <phoneticPr fontId="1"/>
  </si>
  <si>
    <t>はじめてのパワーポイントだったが大変わかりやすかった。ただ、忘れやすくなっているので明日まで覚えているかがやっかいなことである</t>
    <rPh sb="16" eb="18">
      <t>タイヘン</t>
    </rPh>
    <rPh sb="30" eb="31">
      <t>ワス</t>
    </rPh>
    <rPh sb="42" eb="44">
      <t>アシタ</t>
    </rPh>
    <rPh sb="46" eb="47">
      <t>オボ</t>
    </rPh>
    <phoneticPr fontId="1"/>
  </si>
  <si>
    <t>パソコン講座「　　パワーポイント入門講座　　」　ちょっと一言②　　　平成30年11月15日分</t>
    <rPh sb="4" eb="6">
      <t>コウザ</t>
    </rPh>
    <rPh sb="28" eb="30">
      <t>ヒトコト</t>
    </rPh>
    <rPh sb="34" eb="36">
      <t>ヘイセイ</t>
    </rPh>
    <rPh sb="38" eb="39">
      <t>ネン</t>
    </rPh>
    <rPh sb="41" eb="42">
      <t>ガツ</t>
    </rPh>
    <rPh sb="44" eb="45">
      <t>ヒ</t>
    </rPh>
    <rPh sb="45" eb="46">
      <t>ブン</t>
    </rPh>
    <phoneticPr fontId="1"/>
  </si>
  <si>
    <t>女</t>
    <rPh sb="0" eb="1">
      <t>ジョ</t>
    </rPh>
    <phoneticPr fontId="1"/>
  </si>
  <si>
    <t>画像の取り込みなど楽しそうなのでもっと勉強してみようと思います</t>
    <rPh sb="0" eb="2">
      <t>ガゾウ</t>
    </rPh>
    <rPh sb="3" eb="4">
      <t>ト</t>
    </rPh>
    <rPh sb="5" eb="6">
      <t>コ</t>
    </rPh>
    <rPh sb="9" eb="10">
      <t>タノ</t>
    </rPh>
    <rPh sb="19" eb="21">
      <t>ベンキョウ</t>
    </rPh>
    <rPh sb="27" eb="28">
      <t>オモ</t>
    </rPh>
    <phoneticPr fontId="1"/>
  </si>
  <si>
    <t>２回目ということで徐々に難しくなってきました。落ちこぼれないように最終日３日目を迎えたいと思います。</t>
    <rPh sb="1" eb="3">
      <t>カイメ</t>
    </rPh>
    <rPh sb="9" eb="11">
      <t>ジョジョ</t>
    </rPh>
    <rPh sb="12" eb="13">
      <t>ムズカ</t>
    </rPh>
    <rPh sb="23" eb="24">
      <t>オ</t>
    </rPh>
    <rPh sb="33" eb="36">
      <t>サイシュウビ</t>
    </rPh>
    <rPh sb="37" eb="39">
      <t>カメ</t>
    </rPh>
    <rPh sb="40" eb="41">
      <t>ムカ</t>
    </rPh>
    <rPh sb="45" eb="46">
      <t>オモ</t>
    </rPh>
    <phoneticPr fontId="1"/>
  </si>
  <si>
    <t>男</t>
    <rPh sb="0" eb="1">
      <t>ダン</t>
    </rPh>
    <phoneticPr fontId="1"/>
  </si>
  <si>
    <t>操作の一つ一つすべて初めてで苦労しました。説明に対　画面の/スクリーンのどこにあるか探すのも大変　慣れないと。</t>
    <rPh sb="0" eb="2">
      <t>ソウサ</t>
    </rPh>
    <rPh sb="3" eb="4">
      <t>ヒト</t>
    </rPh>
    <rPh sb="5" eb="6">
      <t>ヒト</t>
    </rPh>
    <rPh sb="10" eb="11">
      <t>ハジ</t>
    </rPh>
    <rPh sb="14" eb="16">
      <t>クロウ</t>
    </rPh>
    <rPh sb="21" eb="23">
      <t>セツメイ</t>
    </rPh>
    <rPh sb="24" eb="25">
      <t>ツイ</t>
    </rPh>
    <rPh sb="26" eb="28">
      <t>ガメン</t>
    </rPh>
    <rPh sb="42" eb="43">
      <t>サガ</t>
    </rPh>
    <rPh sb="46" eb="48">
      <t>タイヘン</t>
    </rPh>
    <rPh sb="49" eb="50">
      <t>ナ</t>
    </rPh>
    <phoneticPr fontId="1"/>
  </si>
  <si>
    <t>１とにかく頑張るしかありません。　２サポートしていただいて大変ありがたく思っております。　何とかものにしたいです。　（氏名）</t>
    <rPh sb="5" eb="7">
      <t>ガンバ</t>
    </rPh>
    <rPh sb="29" eb="31">
      <t>タイヘン</t>
    </rPh>
    <rPh sb="36" eb="37">
      <t>オモ</t>
    </rPh>
    <rPh sb="45" eb="46">
      <t>ナン</t>
    </rPh>
    <rPh sb="59" eb="61">
      <t>シメイ</t>
    </rPh>
    <phoneticPr fontId="1"/>
  </si>
  <si>
    <t>良く分かりましたがすぐ忘れそうです。</t>
    <rPh sb="0" eb="1">
      <t>ヨ</t>
    </rPh>
    <rPh sb="2" eb="3">
      <t>ワ</t>
    </rPh>
    <rPh sb="11" eb="12">
      <t>ワス</t>
    </rPh>
    <phoneticPr fontId="1"/>
  </si>
  <si>
    <t>サブ講師の方の後ろでの話し声が大きくて、講師の声が聞きとりにく時がありました。</t>
    <rPh sb="2" eb="4">
      <t>コウシ</t>
    </rPh>
    <rPh sb="5" eb="6">
      <t>カタ</t>
    </rPh>
    <rPh sb="7" eb="8">
      <t>ウシ</t>
    </rPh>
    <rPh sb="11" eb="12">
      <t>ハナ</t>
    </rPh>
    <rPh sb="13" eb="14">
      <t>ゴエ</t>
    </rPh>
    <rPh sb="15" eb="16">
      <t>オオ</t>
    </rPh>
    <rPh sb="20" eb="22">
      <t>コウシ</t>
    </rPh>
    <rPh sb="23" eb="24">
      <t>コエ</t>
    </rPh>
    <rPh sb="25" eb="26">
      <t>キ</t>
    </rPh>
    <rPh sb="31" eb="32">
      <t>トキ</t>
    </rPh>
    <phoneticPr fontId="1"/>
  </si>
  <si>
    <t>パソコン講座「　　パワーポイント入門講座　　　　」　ちょっと一言③　　　平成30年11月22日分</t>
    <rPh sb="4" eb="6">
      <t>コウザ</t>
    </rPh>
    <rPh sb="30" eb="32">
      <t>ヒトコト</t>
    </rPh>
    <rPh sb="36" eb="38">
      <t>ヘイセイ</t>
    </rPh>
    <rPh sb="40" eb="41">
      <t>ネン</t>
    </rPh>
    <rPh sb="43" eb="44">
      <t>ガツ</t>
    </rPh>
    <rPh sb="46" eb="47">
      <t>ヒ</t>
    </rPh>
    <rPh sb="47" eb="48">
      <t>ブン</t>
    </rPh>
    <phoneticPr fontId="1"/>
  </si>
  <si>
    <t>男</t>
    <rPh sb="0" eb="1">
      <t>ダン</t>
    </rPh>
    <phoneticPr fontId="1"/>
  </si>
  <si>
    <t>何回か練習してきちんと使えるようになりたい。講師の先生方ありがとうございました。</t>
    <rPh sb="0" eb="2">
      <t>ナンカイ</t>
    </rPh>
    <rPh sb="3" eb="5">
      <t>レンシュウ</t>
    </rPh>
    <rPh sb="11" eb="12">
      <t>ツカ</t>
    </rPh>
    <rPh sb="22" eb="24">
      <t>コウシ</t>
    </rPh>
    <rPh sb="25" eb="28">
      <t>センセイガタ</t>
    </rPh>
    <phoneticPr fontId="1"/>
  </si>
  <si>
    <t>実習作品を紛失してご迷惑をおかけしました。</t>
    <rPh sb="0" eb="2">
      <t>ジッシュウ</t>
    </rPh>
    <rPh sb="2" eb="4">
      <t>サクヒン</t>
    </rPh>
    <rPh sb="5" eb="7">
      <t>フンシツ</t>
    </rPh>
    <rPh sb="10" eb="12">
      <t>メイワク</t>
    </rPh>
    <phoneticPr fontId="1"/>
  </si>
  <si>
    <t>女</t>
    <rPh sb="0" eb="1">
      <t>ジョ</t>
    </rPh>
    <phoneticPr fontId="1"/>
  </si>
  <si>
    <t>初めてのことでどうなることか不安だらけでしたが講師の方々が解りやすく教えていただいたので次のどんなパワーポイントを作成するかが楽しみです。</t>
    <rPh sb="0" eb="1">
      <t>ハジ</t>
    </rPh>
    <rPh sb="14" eb="16">
      <t>フアン</t>
    </rPh>
    <rPh sb="23" eb="25">
      <t>コウシ</t>
    </rPh>
    <rPh sb="26" eb="28">
      <t>カタガタ</t>
    </rPh>
    <rPh sb="29" eb="30">
      <t>ワカ</t>
    </rPh>
    <rPh sb="34" eb="35">
      <t>オシ</t>
    </rPh>
    <rPh sb="44" eb="45">
      <t>ツギ</t>
    </rPh>
    <rPh sb="57" eb="59">
      <t>サクセイ</t>
    </rPh>
    <rPh sb="63" eb="64">
      <t>タノ</t>
    </rPh>
    <phoneticPr fontId="1"/>
  </si>
  <si>
    <t>「プレゼン資料の作成実習」のプリントが解りやすかった。</t>
    <rPh sb="5" eb="7">
      <t>シリョウ</t>
    </rPh>
    <rPh sb="8" eb="10">
      <t>サクセイ</t>
    </rPh>
    <rPh sb="10" eb="12">
      <t>ジッシュウ</t>
    </rPh>
    <rPh sb="19" eb="20">
      <t>ワカ</t>
    </rPh>
    <phoneticPr fontId="1"/>
  </si>
  <si>
    <t>今日の学習が一番面白かった。</t>
    <rPh sb="0" eb="2">
      <t>キョウ</t>
    </rPh>
    <rPh sb="3" eb="5">
      <t>ガクシュウ</t>
    </rPh>
    <rPh sb="6" eb="8">
      <t>イチバン</t>
    </rPh>
    <rPh sb="8" eb="10">
      <t>オモシロ</t>
    </rPh>
    <phoneticPr fontId="1"/>
  </si>
  <si>
    <t>全く自分にはできない世界でした。可能性のあることが判りました。とにもかくにも「もの」にしたいです。誠に誠にありがとうございました。</t>
    <rPh sb="0" eb="1">
      <t>マッタ</t>
    </rPh>
    <rPh sb="2" eb="4">
      <t>ジブン</t>
    </rPh>
    <rPh sb="10" eb="12">
      <t>セカイ</t>
    </rPh>
    <rPh sb="16" eb="19">
      <t>カノウセイ</t>
    </rPh>
    <rPh sb="25" eb="26">
      <t>ワカ</t>
    </rPh>
    <rPh sb="49" eb="50">
      <t>マコト</t>
    </rPh>
    <rPh sb="51" eb="52">
      <t>マコト</t>
    </rPh>
    <phoneticPr fontId="1"/>
  </si>
  <si>
    <t>自分で本を読んで勉強するのは難しいが優しく説明してくれるので理解しがたい。</t>
    <rPh sb="0" eb="2">
      <t>ジブン</t>
    </rPh>
    <rPh sb="3" eb="4">
      <t>ホン</t>
    </rPh>
    <rPh sb="5" eb="6">
      <t>ヨ</t>
    </rPh>
    <rPh sb="8" eb="10">
      <t>ベンキョウ</t>
    </rPh>
    <rPh sb="14" eb="15">
      <t>ムズカ</t>
    </rPh>
    <rPh sb="18" eb="19">
      <t>ヤサ</t>
    </rPh>
    <rPh sb="21" eb="23">
      <t>セツメイ</t>
    </rPh>
    <rPh sb="30" eb="32">
      <t>リカイ</t>
    </rPh>
    <phoneticPr fontId="1"/>
  </si>
  <si>
    <t>東_A_1811_パワーポイント入門講座のアンケート集計</t>
    <rPh sb="0" eb="1">
      <t>ヒガシ</t>
    </rPh>
    <rPh sb="16" eb="18">
      <t>ニュウモン</t>
    </rPh>
    <rPh sb="18" eb="20">
      <t>コウザ</t>
    </rPh>
    <rPh sb="26" eb="28">
      <t>シュウケイ</t>
    </rPh>
    <phoneticPr fontId="8"/>
  </si>
  <si>
    <t>　９月に同内容の講座を実施したにも関わらず、受講生９名（申し込み後キャンセル２件）あったことを考えるとパワーポイントにはニーズがあると感じました。
　受講生の中にはパソコンに対して苦手意識のある方もいらしたようでしたが、逆に強い意欲をもって講座に臨まれている姿が印象的でした。必要に迫られてパワーポイントを学ぼうと考えている方だけでなく、何か新しいことを学びたいと思い受講される方も毎回いらっしゃいます。様々な内容の講座を提供してパソコンの普及に努めていくべきと改めて感じました。　東地区文化センター　西ヶ谷</t>
    <rPh sb="2" eb="3">
      <t>ガツ</t>
    </rPh>
    <rPh sb="4" eb="5">
      <t>ドウ</t>
    </rPh>
    <rPh sb="5" eb="7">
      <t>ナイヨウ</t>
    </rPh>
    <rPh sb="8" eb="10">
      <t>コウザ</t>
    </rPh>
    <rPh sb="11" eb="13">
      <t>ジッシ</t>
    </rPh>
    <rPh sb="17" eb="18">
      <t>カカ</t>
    </rPh>
    <rPh sb="22" eb="25">
      <t>ジュコウセイ</t>
    </rPh>
    <rPh sb="26" eb="27">
      <t>メイ</t>
    </rPh>
    <rPh sb="28" eb="29">
      <t>モウ</t>
    </rPh>
    <rPh sb="30" eb="31">
      <t>コ</t>
    </rPh>
    <rPh sb="32" eb="33">
      <t>ゴ</t>
    </rPh>
    <rPh sb="39" eb="40">
      <t>ケン</t>
    </rPh>
    <rPh sb="47" eb="48">
      <t>カンガ</t>
    </rPh>
    <rPh sb="67" eb="68">
      <t>カン</t>
    </rPh>
    <rPh sb="75" eb="78">
      <t>ジュコウセイ</t>
    </rPh>
    <rPh sb="79" eb="80">
      <t>ナカ</t>
    </rPh>
    <rPh sb="87" eb="88">
      <t>タイ</t>
    </rPh>
    <rPh sb="90" eb="92">
      <t>ニガテ</t>
    </rPh>
    <rPh sb="92" eb="94">
      <t>イシキ</t>
    </rPh>
    <rPh sb="97" eb="98">
      <t>カタ</t>
    </rPh>
    <rPh sb="110" eb="111">
      <t>ギャク</t>
    </rPh>
    <rPh sb="112" eb="113">
      <t>ツヨ</t>
    </rPh>
    <rPh sb="114" eb="116">
      <t>イヨク</t>
    </rPh>
    <rPh sb="120" eb="122">
      <t>コウザ</t>
    </rPh>
    <rPh sb="123" eb="124">
      <t>ノゾ</t>
    </rPh>
    <rPh sb="129" eb="130">
      <t>スガタ</t>
    </rPh>
    <rPh sb="131" eb="134">
      <t>インショウテキ</t>
    </rPh>
    <rPh sb="138" eb="140">
      <t>ヒツヨウ</t>
    </rPh>
    <rPh sb="141" eb="142">
      <t>セマ</t>
    </rPh>
    <rPh sb="153" eb="154">
      <t>マナ</t>
    </rPh>
    <rPh sb="157" eb="158">
      <t>カンガ</t>
    </rPh>
    <rPh sb="162" eb="163">
      <t>カタ</t>
    </rPh>
    <rPh sb="169" eb="170">
      <t>ナニ</t>
    </rPh>
    <rPh sb="171" eb="172">
      <t>アタラ</t>
    </rPh>
    <rPh sb="177" eb="178">
      <t>マナ</t>
    </rPh>
    <rPh sb="182" eb="183">
      <t>オモ</t>
    </rPh>
    <rPh sb="184" eb="186">
      <t>ジュコウ</t>
    </rPh>
    <rPh sb="189" eb="190">
      <t>カタ</t>
    </rPh>
    <rPh sb="191" eb="193">
      <t>マイカイ</t>
    </rPh>
    <rPh sb="202" eb="204">
      <t>サマザマ</t>
    </rPh>
    <rPh sb="205" eb="207">
      <t>ナイヨウ</t>
    </rPh>
    <rPh sb="208" eb="210">
      <t>コウザ</t>
    </rPh>
    <rPh sb="211" eb="213">
      <t>テイキョウ</t>
    </rPh>
    <rPh sb="220" eb="222">
      <t>フキュウ</t>
    </rPh>
    <rPh sb="223" eb="224">
      <t>ツト</t>
    </rPh>
    <rPh sb="231" eb="232">
      <t>アラタ</t>
    </rPh>
    <rPh sb="234" eb="235">
      <t>カン</t>
    </rPh>
    <rPh sb="241" eb="246">
      <t>ヒガシチクブンカ</t>
    </rPh>
    <rPh sb="251" eb="254">
      <t>ニシガヤ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</si>
</sst>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4">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5" xfId="2" applyNumberFormat="1" applyFont="1" applyBorder="1">
      <alignment vertical="center"/>
    </xf>
    <xf numFmtId="176" fontId="17"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29" xfId="2" applyFont="1" applyBorder="1" applyAlignment="1">
      <alignment horizontal="center" vertical="center"/>
    </xf>
    <xf numFmtId="0" fontId="18" fillId="6" borderId="29" xfId="2" applyFont="1" applyFill="1" applyBorder="1">
      <alignment vertical="center"/>
    </xf>
    <xf numFmtId="0" fontId="17" fillId="0" borderId="0" xfId="2" applyFont="1" applyAlignment="1">
      <alignment horizontal="left"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5" borderId="32" xfId="2" applyFont="1" applyFill="1" applyBorder="1" applyAlignment="1">
      <alignment horizontal="center" vertical="center"/>
    </xf>
    <xf numFmtId="0" fontId="18" fillId="6" borderId="33" xfId="2" applyFont="1" applyFill="1" applyBorder="1" applyAlignment="1">
      <alignment horizontal="center" vertical="center"/>
    </xf>
    <xf numFmtId="0" fontId="18" fillId="0" borderId="1" xfId="2" applyFont="1" applyBorder="1">
      <alignment vertical="center"/>
    </xf>
    <xf numFmtId="0" fontId="18" fillId="0" borderId="34"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7"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5"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5"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5" xfId="3" applyFont="1" applyBorder="1">
      <alignment vertical="center"/>
    </xf>
    <xf numFmtId="0" fontId="22" fillId="0" borderId="39"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7" xfId="3" applyFont="1" applyBorder="1">
      <alignment vertical="center"/>
    </xf>
    <xf numFmtId="0" fontId="22" fillId="0" borderId="38" xfId="3" applyFont="1" applyBorder="1" applyAlignment="1">
      <alignment vertical="center" readingOrder="1"/>
    </xf>
    <xf numFmtId="0" fontId="22" fillId="0" borderId="38" xfId="3" applyFont="1" applyBorder="1">
      <alignment vertical="center"/>
    </xf>
    <xf numFmtId="0" fontId="26" fillId="0" borderId="40"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1" fillId="0" borderId="1" xfId="0" applyFont="1" applyBorder="1" applyAlignment="1">
      <alignmen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1"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5" xfId="3" applyFont="1" applyBorder="1" applyAlignment="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layout/>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4</c:v>
                </c:pt>
                <c:pt idx="1">
                  <c:v>4</c:v>
                </c:pt>
                <c:pt idx="2">
                  <c:v>1</c:v>
                </c:pt>
                <c:pt idx="3">
                  <c:v>0</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6</c:v>
                </c:pt>
                <c:pt idx="1">
                  <c:v>0</c:v>
                </c:pt>
                <c:pt idx="2">
                  <c:v>0</c:v>
                </c:pt>
                <c:pt idx="3">
                  <c:v>1</c:v>
                </c:pt>
                <c:pt idx="4">
                  <c:v>2</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6</c:v>
                </c:pt>
                <c:pt idx="1">
                  <c:v>1</c:v>
                </c:pt>
                <c:pt idx="2">
                  <c:v>0</c:v>
                </c:pt>
                <c:pt idx="3">
                  <c:v>1</c:v>
                </c:pt>
                <c:pt idx="4">
                  <c:v>1</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smooth val="0"/>
        <c:axId val="265850336"/>
        <c:axId val="352879472"/>
      </c:lineChart>
      <c:catAx>
        <c:axId val="265850336"/>
        <c:scaling>
          <c:orientation val="minMax"/>
        </c:scaling>
        <c:delete val="0"/>
        <c:axPos val="b"/>
        <c:numFmt formatCode="General" sourceLinked="1"/>
        <c:majorTickMark val="out"/>
        <c:minorTickMark val="none"/>
        <c:tickLblPos val="nextTo"/>
        <c:crossAx val="352879472"/>
        <c:crosses val="autoZero"/>
        <c:auto val="1"/>
        <c:lblAlgn val="ctr"/>
        <c:lblOffset val="100"/>
        <c:noMultiLvlLbl val="0"/>
      </c:catAx>
      <c:valAx>
        <c:axId val="352879472"/>
        <c:scaling>
          <c:orientation val="minMax"/>
        </c:scaling>
        <c:delete val="0"/>
        <c:axPos val="l"/>
        <c:majorGridlines/>
        <c:numFmt formatCode="0_);[Red]\(0\)" sourceLinked="1"/>
        <c:majorTickMark val="out"/>
        <c:minorTickMark val="none"/>
        <c:tickLblPos val="nextTo"/>
        <c:crossAx val="265850336"/>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layout/>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0</c:v>
                </c:pt>
                <c:pt idx="2">
                  <c:v>3</c:v>
                </c:pt>
                <c:pt idx="3">
                  <c:v>5</c:v>
                </c:pt>
                <c:pt idx="4">
                  <c:v>0</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1</c:v>
                </c:pt>
                <c:pt idx="1">
                  <c:v>1</c:v>
                </c:pt>
                <c:pt idx="2">
                  <c:v>2</c:v>
                </c:pt>
                <c:pt idx="3">
                  <c:v>2</c:v>
                </c:pt>
                <c:pt idx="4">
                  <c:v>1</c:v>
                </c:pt>
                <c:pt idx="5">
                  <c:v>2</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1</c:v>
                </c:pt>
                <c:pt idx="1">
                  <c:v>0</c:v>
                </c:pt>
                <c:pt idx="2">
                  <c:v>2</c:v>
                </c:pt>
                <c:pt idx="3">
                  <c:v>4</c:v>
                </c:pt>
                <c:pt idx="4">
                  <c:v>1</c:v>
                </c:pt>
                <c:pt idx="5">
                  <c:v>1</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smooth val="0"/>
        <c:axId val="352879864"/>
        <c:axId val="352873984"/>
      </c:lineChart>
      <c:catAx>
        <c:axId val="352879864"/>
        <c:scaling>
          <c:orientation val="minMax"/>
        </c:scaling>
        <c:delete val="0"/>
        <c:axPos val="b"/>
        <c:numFmt formatCode="General" sourceLinked="1"/>
        <c:majorTickMark val="out"/>
        <c:minorTickMark val="none"/>
        <c:tickLblPos val="nextTo"/>
        <c:crossAx val="352873984"/>
        <c:crosses val="autoZero"/>
        <c:auto val="1"/>
        <c:lblAlgn val="ctr"/>
        <c:lblOffset val="100"/>
        <c:noMultiLvlLbl val="0"/>
      </c:catAx>
      <c:valAx>
        <c:axId val="352873984"/>
        <c:scaling>
          <c:orientation val="minMax"/>
        </c:scaling>
        <c:delete val="0"/>
        <c:axPos val="l"/>
        <c:majorGridlines/>
        <c:numFmt formatCode="0_);[Red]\(0\)" sourceLinked="1"/>
        <c:majorTickMark val="out"/>
        <c:minorTickMark val="none"/>
        <c:tickLblPos val="nextTo"/>
        <c:crossAx val="35287986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layout/>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1</c:v>
                </c:pt>
                <c:pt idx="2">
                  <c:v>7</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1</c:v>
                </c:pt>
                <c:pt idx="1">
                  <c:v>5</c:v>
                </c:pt>
                <c:pt idx="2">
                  <c:v>0</c:v>
                </c:pt>
                <c:pt idx="3">
                  <c:v>0</c:v>
                </c:pt>
                <c:pt idx="4">
                  <c:v>1</c:v>
                </c:pt>
                <c:pt idx="5">
                  <c:v>2</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0</c:v>
                </c:pt>
                <c:pt idx="1">
                  <c:v>5</c:v>
                </c:pt>
                <c:pt idx="2">
                  <c:v>1</c:v>
                </c:pt>
                <c:pt idx="3">
                  <c:v>1</c:v>
                </c:pt>
                <c:pt idx="4">
                  <c:v>1</c:v>
                </c:pt>
                <c:pt idx="5">
                  <c:v>1</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smooth val="0"/>
        <c:axId val="352880256"/>
        <c:axId val="352877120"/>
      </c:lineChart>
      <c:catAx>
        <c:axId val="352880256"/>
        <c:scaling>
          <c:orientation val="minMax"/>
        </c:scaling>
        <c:delete val="0"/>
        <c:axPos val="b"/>
        <c:numFmt formatCode="General" sourceLinked="1"/>
        <c:majorTickMark val="out"/>
        <c:minorTickMark val="none"/>
        <c:tickLblPos val="nextTo"/>
        <c:crossAx val="352877120"/>
        <c:crosses val="autoZero"/>
        <c:auto val="1"/>
        <c:lblAlgn val="ctr"/>
        <c:lblOffset val="100"/>
        <c:noMultiLvlLbl val="0"/>
      </c:catAx>
      <c:valAx>
        <c:axId val="352877120"/>
        <c:scaling>
          <c:orientation val="minMax"/>
        </c:scaling>
        <c:delete val="0"/>
        <c:axPos val="l"/>
        <c:majorGridlines/>
        <c:numFmt formatCode="0_);[Red]\(0\)" sourceLinked="1"/>
        <c:majorTickMark val="out"/>
        <c:minorTickMark val="none"/>
        <c:tickLblPos val="nextTo"/>
        <c:crossAx val="35288025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layout/>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4</c:v>
                </c:pt>
                <c:pt idx="6">
                  <c:v>0</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0</c:v>
                </c:pt>
                <c:pt idx="2">
                  <c:v>0</c:v>
                </c:pt>
                <c:pt idx="3">
                  <c:v>1</c:v>
                </c:pt>
                <c:pt idx="4">
                  <c:v>1</c:v>
                </c:pt>
                <c:pt idx="5">
                  <c:v>0</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352878296"/>
        <c:axId val="352873200"/>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0</c:v>
                </c:pt>
                <c:pt idx="2">
                  <c:v>0</c:v>
                </c:pt>
                <c:pt idx="3">
                  <c:v>1</c:v>
                </c:pt>
                <c:pt idx="4">
                  <c:v>3</c:v>
                </c:pt>
                <c:pt idx="5">
                  <c:v>4</c:v>
                </c:pt>
                <c:pt idx="6">
                  <c:v>0</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352875944"/>
        <c:axId val="352878688"/>
      </c:lineChart>
      <c:catAx>
        <c:axId val="352878296"/>
        <c:scaling>
          <c:orientation val="minMax"/>
        </c:scaling>
        <c:delete val="0"/>
        <c:axPos val="b"/>
        <c:numFmt formatCode="General" sourceLinked="0"/>
        <c:majorTickMark val="out"/>
        <c:minorTickMark val="none"/>
        <c:tickLblPos val="nextTo"/>
        <c:crossAx val="352873200"/>
        <c:crosses val="autoZero"/>
        <c:auto val="1"/>
        <c:lblAlgn val="ctr"/>
        <c:lblOffset val="100"/>
        <c:noMultiLvlLbl val="0"/>
      </c:catAx>
      <c:valAx>
        <c:axId val="352873200"/>
        <c:scaling>
          <c:orientation val="minMax"/>
        </c:scaling>
        <c:delete val="0"/>
        <c:axPos val="l"/>
        <c:majorGridlines/>
        <c:numFmt formatCode="General" sourceLinked="1"/>
        <c:majorTickMark val="out"/>
        <c:minorTickMark val="none"/>
        <c:tickLblPos val="nextTo"/>
        <c:crossAx val="352878296"/>
        <c:crosses val="autoZero"/>
        <c:crossBetween val="between"/>
      </c:valAx>
      <c:valAx>
        <c:axId val="352878688"/>
        <c:scaling>
          <c:orientation val="minMax"/>
        </c:scaling>
        <c:delete val="0"/>
        <c:axPos val="r"/>
        <c:numFmt formatCode="General" sourceLinked="1"/>
        <c:majorTickMark val="out"/>
        <c:minorTickMark val="none"/>
        <c:tickLblPos val="nextTo"/>
        <c:crossAx val="352875944"/>
        <c:crosses val="max"/>
        <c:crossBetween val="between"/>
      </c:valAx>
      <c:catAx>
        <c:axId val="352875944"/>
        <c:scaling>
          <c:orientation val="minMax"/>
        </c:scaling>
        <c:delete val="1"/>
        <c:axPos val="b"/>
        <c:numFmt formatCode="General" sourceLinked="1"/>
        <c:majorTickMark val="out"/>
        <c:minorTickMark val="none"/>
        <c:tickLblPos val="nextTo"/>
        <c:crossAx val="352878688"/>
        <c:crosses val="autoZero"/>
        <c:auto val="1"/>
        <c:lblAlgn val="ctr"/>
        <c:lblOffset val="100"/>
        <c:noMultiLvlLbl val="0"/>
      </c:catAx>
    </c:plotArea>
    <c:legend>
      <c:legendPos val="r"/>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 uri="{FF2B5EF4-FFF2-40B4-BE49-F238E27FC236}">
                  <a16:creationId xmlns="" xmlns:a16="http://schemas.microsoft.com/office/drawing/2014/main"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 xmlns:a16="http://schemas.microsoft.com/office/drawing/2014/main"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 xmlns:a16="http://schemas.microsoft.com/office/drawing/2014/main"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 xmlns:a16="http://schemas.microsoft.com/office/drawing/2014/main"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 xmlns:a16="http://schemas.microsoft.com/office/drawing/2014/main"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 xmlns:a16="http://schemas.microsoft.com/office/drawing/2014/main"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 xmlns:a16="http://schemas.microsoft.com/office/drawing/2014/main" id="{00000000-0008-0000-0700-000006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 xmlns:a16="http://schemas.microsoft.com/office/drawing/2014/main" id="{00000000-0008-0000-0700-000004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 xmlns:a16="http://schemas.microsoft.com/office/drawing/2014/main"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zoomScale="90" zoomScaleNormal="90" zoomScaleSheetLayoutView="80" workbookViewId="0">
      <selection activeCell="B5" sqref="B5"/>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130</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21" t="s">
        <v>28</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70</v>
      </c>
      <c r="C4" s="17" t="s">
        <v>29</v>
      </c>
      <c r="D4" s="123" t="s">
        <v>132</v>
      </c>
      <c r="E4" s="17" t="s">
        <v>9</v>
      </c>
      <c r="F4" s="123">
        <v>1</v>
      </c>
      <c r="G4" s="1" t="str">
        <f>IF(F4="","",VLOOKUP(F4,$N$4:$P$9,2,FALSE))</f>
        <v>難しかった</v>
      </c>
      <c r="H4" s="123">
        <v>1</v>
      </c>
      <c r="I4" s="2" t="str">
        <f>IF(H4="","",VLOOKUP(H4,$R$4:$T$8,2,FALSE))</f>
        <v>知らないことが多かった</v>
      </c>
      <c r="J4" s="124">
        <v>1</v>
      </c>
      <c r="K4" s="1" t="str">
        <f>IF(J4="","",VLOOKUP(J4,$V$4:$X$9,2,FALSE))</f>
        <v>分かりにくかった</v>
      </c>
      <c r="L4" s="2" t="s">
        <v>131</v>
      </c>
      <c r="M4" s="3"/>
      <c r="N4" s="7">
        <v>1</v>
      </c>
      <c r="O4" s="9" t="s">
        <v>15</v>
      </c>
      <c r="P4" s="9">
        <f>COUNTIF($F$4:$F$19,N4)</f>
        <v>1</v>
      </c>
      <c r="Q4" s="5"/>
      <c r="R4" s="8">
        <v>1</v>
      </c>
      <c r="S4" s="10" t="s">
        <v>19</v>
      </c>
      <c r="T4" s="9">
        <f>COUNTIF($H$4:$H$19,R4)</f>
        <v>4</v>
      </c>
      <c r="U4" s="5"/>
      <c r="V4" s="7">
        <v>1</v>
      </c>
      <c r="W4" s="15" t="s">
        <v>22</v>
      </c>
      <c r="X4" s="9">
        <f>COUNTIF($J$4:$J$19,V4)</f>
        <v>1</v>
      </c>
      <c r="Z4" s="111">
        <v>20</v>
      </c>
      <c r="AA4" s="112">
        <f>COUNTIFS($B$4:$B$19,"&gt;=20",$B$4:$B$19,"&lt;=29",$D$4:$D$19,AA$3)</f>
        <v>0</v>
      </c>
      <c r="AB4" s="112">
        <f>COUNTIFS($B$4:$B$19,"&gt;=20",$B$4:$B$19,"&lt;=29",$D$4:$D$19,AB$3)</f>
        <v>0</v>
      </c>
      <c r="AC4" s="112">
        <f>SUM(AA4:AB4)</f>
        <v>0</v>
      </c>
    </row>
    <row r="5" spans="1:29" ht="40.15" customHeight="1" x14ac:dyDescent="0.15">
      <c r="A5" s="17">
        <v>2</v>
      </c>
      <c r="B5" s="123">
        <v>70</v>
      </c>
      <c r="C5" s="17" t="s">
        <v>29</v>
      </c>
      <c r="D5" s="123" t="s">
        <v>133</v>
      </c>
      <c r="E5" s="17" t="s">
        <v>9</v>
      </c>
      <c r="F5" s="123">
        <v>3</v>
      </c>
      <c r="G5" s="1" t="str">
        <f t="shared" ref="G5:G19" si="0">IF(F5="","",VLOOKUP(F5,$N$4:$P$9,2,FALSE))</f>
        <v>普通だった</v>
      </c>
      <c r="H5" s="123">
        <v>1</v>
      </c>
      <c r="I5" s="2" t="str">
        <f t="shared" ref="I5:I19" si="1">IF(H5="","",VLOOKUP(H5,$R$4:$T$8,2,FALSE))</f>
        <v>知らないことが多かった</v>
      </c>
      <c r="J5" s="124">
        <v>4</v>
      </c>
      <c r="K5" s="1" t="str">
        <f t="shared" ref="K5:K19" si="2">IF(J5="","",VLOOKUP(J5,$V$4:$X$9,2,FALSE))</f>
        <v>分かりやすかった</v>
      </c>
      <c r="L5" s="2" t="s">
        <v>134</v>
      </c>
      <c r="M5" s="1"/>
      <c r="N5" s="7">
        <v>2</v>
      </c>
      <c r="O5" s="9" t="s">
        <v>16</v>
      </c>
      <c r="P5" s="9">
        <f t="shared" ref="P5:P9" si="3">COUNTIF($F$4:$F$19,N5)</f>
        <v>1</v>
      </c>
      <c r="Q5" s="5"/>
      <c r="R5" s="8">
        <v>2</v>
      </c>
      <c r="S5" s="11" t="s">
        <v>20</v>
      </c>
      <c r="T5" s="9">
        <f t="shared" ref="T5:T8" si="4">COUNTIF($H$4:$H$19,R5)</f>
        <v>4</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46.5" customHeight="1" x14ac:dyDescent="0.15">
      <c r="A6" s="17">
        <v>3</v>
      </c>
      <c r="B6" s="123">
        <v>60</v>
      </c>
      <c r="C6" s="17" t="s">
        <v>29</v>
      </c>
      <c r="D6" s="123" t="s">
        <v>133</v>
      </c>
      <c r="E6" s="17" t="s">
        <v>9</v>
      </c>
      <c r="F6" s="123">
        <v>3</v>
      </c>
      <c r="G6" s="1" t="str">
        <f t="shared" si="0"/>
        <v>普通だった</v>
      </c>
      <c r="H6" s="123">
        <v>2</v>
      </c>
      <c r="I6" s="2" t="str">
        <f t="shared" si="1"/>
        <v>半分くらいは知っていた</v>
      </c>
      <c r="J6" s="124">
        <v>4</v>
      </c>
      <c r="K6" s="1" t="str">
        <f t="shared" si="2"/>
        <v>分かりやすかった</v>
      </c>
      <c r="L6" s="2"/>
      <c r="M6" s="1"/>
      <c r="N6" s="7">
        <v>3</v>
      </c>
      <c r="O6" s="9" t="s">
        <v>17</v>
      </c>
      <c r="P6" s="9">
        <f t="shared" si="3"/>
        <v>7</v>
      </c>
      <c r="Q6" s="5"/>
      <c r="R6" s="7">
        <v>3</v>
      </c>
      <c r="S6" s="12" t="s">
        <v>21</v>
      </c>
      <c r="T6" s="9">
        <f t="shared" si="4"/>
        <v>1</v>
      </c>
      <c r="U6" s="5"/>
      <c r="V6" s="7">
        <v>3</v>
      </c>
      <c r="W6" s="11" t="s">
        <v>17</v>
      </c>
      <c r="X6" s="9">
        <f t="shared" si="5"/>
        <v>3</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133</v>
      </c>
      <c r="E7" s="17" t="s">
        <v>9</v>
      </c>
      <c r="F7" s="123">
        <v>3</v>
      </c>
      <c r="G7" s="1" t="str">
        <f t="shared" si="0"/>
        <v>普通だった</v>
      </c>
      <c r="H7" s="123">
        <v>3</v>
      </c>
      <c r="I7" s="2" t="str">
        <f t="shared" si="1"/>
        <v>知っていることが多かった</v>
      </c>
      <c r="J7" s="124">
        <v>3</v>
      </c>
      <c r="K7" s="1" t="str">
        <f t="shared" si="2"/>
        <v>普通だった</v>
      </c>
      <c r="L7" s="2"/>
      <c r="M7" s="1"/>
      <c r="N7" s="7">
        <v>4</v>
      </c>
      <c r="O7" s="9" t="s">
        <v>18</v>
      </c>
      <c r="P7" s="9">
        <f t="shared" si="3"/>
        <v>0</v>
      </c>
      <c r="Q7" s="5"/>
      <c r="R7" s="8">
        <v>5</v>
      </c>
      <c r="S7" s="13" t="s">
        <v>13</v>
      </c>
      <c r="T7" s="9">
        <f t="shared" si="4"/>
        <v>0</v>
      </c>
      <c r="U7" s="5"/>
      <c r="V7" s="7">
        <v>4</v>
      </c>
      <c r="W7" s="11" t="s">
        <v>24</v>
      </c>
      <c r="X7" s="9">
        <f t="shared" si="5"/>
        <v>5</v>
      </c>
      <c r="Z7" s="111">
        <v>50</v>
      </c>
      <c r="AA7" s="112">
        <f>COUNTIFS($B$4:$B$19,"&gt;=50",$B$4:$B$19,"&lt;=59",$D$4:$D$19,AA$3)</f>
        <v>0</v>
      </c>
      <c r="AB7" s="112">
        <f>COUNTIFS($B$4:$B$19,"&gt;=50",$B$4:$B$19,"&lt;=59",$D$4:$D$19,AB$3)</f>
        <v>1</v>
      </c>
      <c r="AC7" s="112">
        <f t="shared" si="6"/>
        <v>1</v>
      </c>
    </row>
    <row r="8" spans="1:29" ht="40.15" customHeight="1" x14ac:dyDescent="0.15">
      <c r="A8" s="17">
        <v>5</v>
      </c>
      <c r="B8" s="123">
        <v>70</v>
      </c>
      <c r="C8" s="17" t="s">
        <v>29</v>
      </c>
      <c r="D8" s="123" t="s">
        <v>133</v>
      </c>
      <c r="E8" s="17" t="s">
        <v>9</v>
      </c>
      <c r="F8" s="123">
        <v>2</v>
      </c>
      <c r="G8" s="1" t="str">
        <f t="shared" si="0"/>
        <v>やや難しかった</v>
      </c>
      <c r="H8" s="123">
        <v>2</v>
      </c>
      <c r="I8" s="2" t="str">
        <f t="shared" si="1"/>
        <v>半分くらいは知っていた</v>
      </c>
      <c r="J8" s="124">
        <v>3</v>
      </c>
      <c r="K8" s="1" t="str">
        <f t="shared" si="2"/>
        <v>普通だった</v>
      </c>
      <c r="L8" s="2" t="s">
        <v>135</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2</v>
      </c>
      <c r="AB8" s="112">
        <f>COUNTIFS($B$4:$B$19,"&gt;=60",$B$4:$B$19,"&lt;=69",$D$4:$D$19,AB$3)</f>
        <v>1</v>
      </c>
      <c r="AC8" s="112">
        <f t="shared" si="6"/>
        <v>3</v>
      </c>
    </row>
    <row r="9" spans="1:29" ht="40.15" customHeight="1" x14ac:dyDescent="0.15">
      <c r="A9" s="17">
        <v>6</v>
      </c>
      <c r="B9" s="123">
        <v>60</v>
      </c>
      <c r="C9" s="17" t="s">
        <v>29</v>
      </c>
      <c r="D9" s="123" t="s">
        <v>136</v>
      </c>
      <c r="E9" s="17" t="s">
        <v>9</v>
      </c>
      <c r="F9" s="123">
        <v>3</v>
      </c>
      <c r="G9" s="1" t="str">
        <f t="shared" si="0"/>
        <v>普通だった</v>
      </c>
      <c r="H9" s="123">
        <v>2</v>
      </c>
      <c r="I9" s="2" t="str">
        <f t="shared" si="1"/>
        <v>半分くらいは知っていた</v>
      </c>
      <c r="J9" s="124">
        <v>4</v>
      </c>
      <c r="K9" s="1" t="str">
        <f t="shared" si="2"/>
        <v>分かりやすかった</v>
      </c>
      <c r="L9" s="2" t="s">
        <v>137</v>
      </c>
      <c r="M9" s="1"/>
      <c r="N9" s="7">
        <v>6</v>
      </c>
      <c r="O9" s="14" t="s">
        <v>14</v>
      </c>
      <c r="P9" s="9">
        <f t="shared" si="3"/>
        <v>0</v>
      </c>
      <c r="Q9" s="5"/>
      <c r="R9" s="7" t="s">
        <v>27</v>
      </c>
      <c r="S9" s="20"/>
      <c r="T9" s="20">
        <f>SUM(T4:T8)</f>
        <v>9</v>
      </c>
      <c r="U9" s="5"/>
      <c r="V9" s="7">
        <v>6</v>
      </c>
      <c r="W9" s="13" t="s">
        <v>14</v>
      </c>
      <c r="X9" s="9">
        <f t="shared" si="5"/>
        <v>0</v>
      </c>
      <c r="Z9" s="111">
        <v>70</v>
      </c>
      <c r="AA9" s="112">
        <f>COUNTIFS($B$4:$B$19,"&gt;=70",$B$4:$B$19,"&lt;=79",$D$4:$D$19,AA$3)</f>
        <v>4</v>
      </c>
      <c r="AB9" s="112">
        <f>COUNTIFS($B$4:$B$19,"&gt;=70",$B$4:$B$19,"&lt;=79",$D$4:$D$19,AB$3)</f>
        <v>0</v>
      </c>
      <c r="AC9" s="112">
        <f t="shared" si="6"/>
        <v>4</v>
      </c>
    </row>
    <row r="10" spans="1:29" ht="40.15" customHeight="1" x14ac:dyDescent="0.15">
      <c r="A10" s="17">
        <v>7</v>
      </c>
      <c r="B10" s="123"/>
      <c r="C10" s="17" t="s">
        <v>29</v>
      </c>
      <c r="D10" s="123" t="s">
        <v>136</v>
      </c>
      <c r="E10" s="17" t="s">
        <v>9</v>
      </c>
      <c r="F10" s="123">
        <v>3</v>
      </c>
      <c r="G10" s="1" t="str">
        <f t="shared" si="0"/>
        <v>普通だった</v>
      </c>
      <c r="H10" s="123">
        <v>1</v>
      </c>
      <c r="I10" s="2" t="str">
        <f t="shared" si="1"/>
        <v>知らないことが多かった</v>
      </c>
      <c r="J10" s="124">
        <v>4</v>
      </c>
      <c r="K10" s="1" t="str">
        <f t="shared" si="2"/>
        <v>分かりやすかった</v>
      </c>
      <c r="L10" s="2" t="s">
        <v>138</v>
      </c>
      <c r="M10" s="1"/>
      <c r="N10" s="7" t="s">
        <v>27</v>
      </c>
      <c r="O10" s="1"/>
      <c r="P10" s="20">
        <f>SUM(P4:P9)</f>
        <v>9</v>
      </c>
      <c r="V10" s="7" t="s">
        <v>27</v>
      </c>
      <c r="W10" s="1"/>
      <c r="X10" s="20">
        <f>SUM(X4:X9)</f>
        <v>9</v>
      </c>
      <c r="Z10" s="111">
        <v>80</v>
      </c>
      <c r="AA10" s="112">
        <f>COUNTIFS($B$4:$B$19,"&gt;=80",$B$4:$B$19,"&lt;=89",$D$4:$D$19,AA$3)</f>
        <v>0</v>
      </c>
      <c r="AB10" s="112">
        <f>COUNTIFS($B$4:$B$19,"&gt;=80",$B$4:$B$19,"&lt;=89",$D$4:$D$19,AB$3)</f>
        <v>0</v>
      </c>
      <c r="AC10" s="112">
        <f t="shared" si="6"/>
        <v>0</v>
      </c>
    </row>
    <row r="11" spans="1:29" ht="40.15" customHeight="1" x14ac:dyDescent="0.15">
      <c r="A11" s="17">
        <v>8</v>
      </c>
      <c r="B11" s="123">
        <v>50</v>
      </c>
      <c r="C11" s="17" t="s">
        <v>29</v>
      </c>
      <c r="D11" s="123" t="s">
        <v>136</v>
      </c>
      <c r="E11" s="17" t="s">
        <v>9</v>
      </c>
      <c r="F11" s="123">
        <v>3</v>
      </c>
      <c r="G11" s="1" t="str">
        <f t="shared" si="0"/>
        <v>普通だった</v>
      </c>
      <c r="H11" s="123">
        <v>2</v>
      </c>
      <c r="I11" s="2" t="str">
        <f t="shared" si="1"/>
        <v>半分くらいは知っていた</v>
      </c>
      <c r="J11" s="124">
        <v>3</v>
      </c>
      <c r="K11" s="1" t="str">
        <f t="shared" si="2"/>
        <v>普通だった</v>
      </c>
      <c r="L11" s="2" t="s">
        <v>139</v>
      </c>
      <c r="M11" s="1"/>
      <c r="Z11" s="111" t="s">
        <v>27</v>
      </c>
      <c r="AA11" s="112">
        <f>SUM(AA4:AA10)</f>
        <v>6</v>
      </c>
      <c r="AB11" s="112">
        <f t="shared" ref="AB11:AC11" si="7">SUM(AB4:AB10)</f>
        <v>2</v>
      </c>
      <c r="AC11" s="112">
        <f t="shared" si="7"/>
        <v>8</v>
      </c>
    </row>
    <row r="12" spans="1:29" ht="40.15" customHeight="1" x14ac:dyDescent="0.15">
      <c r="A12" s="17">
        <v>9</v>
      </c>
      <c r="B12" s="123">
        <v>70</v>
      </c>
      <c r="C12" s="17" t="s">
        <v>29</v>
      </c>
      <c r="D12" s="123" t="s">
        <v>133</v>
      </c>
      <c r="E12" s="17" t="s">
        <v>9</v>
      </c>
      <c r="F12" s="123">
        <v>3</v>
      </c>
      <c r="G12" s="1" t="str">
        <f t="shared" ref="G12" si="8">IF(F12="","",VLOOKUP(F12,$N$4:$P$9,2,FALSE))</f>
        <v>普通だった</v>
      </c>
      <c r="H12" s="123">
        <v>1</v>
      </c>
      <c r="I12" s="2" t="str">
        <f t="shared" si="1"/>
        <v>知らないことが多かった</v>
      </c>
      <c r="J12" s="124">
        <v>4</v>
      </c>
      <c r="K12" s="1" t="str">
        <f t="shared" si="2"/>
        <v>分かりやすかった</v>
      </c>
      <c r="L12" s="2" t="s">
        <v>140</v>
      </c>
      <c r="M12" s="1"/>
    </row>
    <row r="13" spans="1:29" ht="40.15" customHeight="1" x14ac:dyDescent="0.15">
      <c r="A13" s="17">
        <v>10</v>
      </c>
      <c r="B13" s="123"/>
      <c r="C13" s="17" t="s">
        <v>29</v>
      </c>
      <c r="D13" s="123"/>
      <c r="E13" s="17" t="s">
        <v>9</v>
      </c>
      <c r="F13" s="123"/>
      <c r="G13" s="1" t="str">
        <f t="shared" si="0"/>
        <v/>
      </c>
      <c r="H13" s="123"/>
      <c r="I13" s="2" t="str">
        <f t="shared" si="1"/>
        <v/>
      </c>
      <c r="J13" s="124"/>
      <c r="K13" s="1" t="str">
        <f t="shared" si="2"/>
        <v/>
      </c>
      <c r="L13" s="2"/>
      <c r="M13" s="1"/>
    </row>
    <row r="14" spans="1:29" ht="39.75" customHeight="1" x14ac:dyDescent="0.15">
      <c r="A14" s="17">
        <v>11</v>
      </c>
      <c r="B14" s="123"/>
      <c r="C14" s="17" t="s">
        <v>29</v>
      </c>
      <c r="D14" s="123"/>
      <c r="E14" s="17" t="s">
        <v>9</v>
      </c>
      <c r="F14" s="123"/>
      <c r="G14" s="1" t="str">
        <f t="shared" si="0"/>
        <v/>
      </c>
      <c r="H14" s="123"/>
      <c r="I14" s="2" t="str">
        <f t="shared" si="1"/>
        <v/>
      </c>
      <c r="J14" s="124"/>
      <c r="K14" s="1" t="str">
        <f t="shared" si="2"/>
        <v/>
      </c>
      <c r="L14" s="2"/>
      <c r="M14" s="1"/>
    </row>
    <row r="15" spans="1:29" ht="39.75" customHeight="1" x14ac:dyDescent="0.15">
      <c r="A15" s="17">
        <v>12</v>
      </c>
      <c r="B15" s="123"/>
      <c r="C15" s="17" t="s">
        <v>118</v>
      </c>
      <c r="D15" s="123"/>
      <c r="E15" s="17" t="s">
        <v>9</v>
      </c>
      <c r="F15" s="123"/>
      <c r="G15" s="1" t="str">
        <f t="shared" si="0"/>
        <v/>
      </c>
      <c r="H15" s="123"/>
      <c r="I15" s="2" t="str">
        <f t="shared" si="1"/>
        <v/>
      </c>
      <c r="J15" s="124"/>
      <c r="K15" s="1" t="str">
        <f t="shared" si="2"/>
        <v/>
      </c>
      <c r="L15" s="2"/>
      <c r="M15" s="1"/>
    </row>
    <row r="16" spans="1:29" ht="40.15" customHeight="1" x14ac:dyDescent="0.15">
      <c r="A16" s="17">
        <v>13</v>
      </c>
      <c r="B16" s="123"/>
      <c r="C16" s="17" t="s">
        <v>29</v>
      </c>
      <c r="D16" s="123"/>
      <c r="E16" s="17" t="s">
        <v>9</v>
      </c>
      <c r="F16" s="123"/>
      <c r="G16" s="1" t="str">
        <f t="shared" si="0"/>
        <v/>
      </c>
      <c r="H16" s="123"/>
      <c r="I16" s="2" t="str">
        <f t="shared" si="1"/>
        <v/>
      </c>
      <c r="J16" s="124"/>
      <c r="K16" s="1" t="str">
        <f t="shared" si="2"/>
        <v/>
      </c>
      <c r="L16" s="2"/>
      <c r="M16" s="1"/>
    </row>
    <row r="17" spans="1:13" ht="40.15" customHeight="1" x14ac:dyDescent="0.15">
      <c r="A17" s="17">
        <v>14</v>
      </c>
      <c r="B17" s="123"/>
      <c r="C17" s="17" t="s">
        <v>29</v>
      </c>
      <c r="D17" s="123"/>
      <c r="E17" s="17" t="s">
        <v>9</v>
      </c>
      <c r="F17" s="123"/>
      <c r="G17" s="1" t="str">
        <f t="shared" si="0"/>
        <v/>
      </c>
      <c r="H17" s="123"/>
      <c r="I17" s="2" t="str">
        <f t="shared" si="1"/>
        <v/>
      </c>
      <c r="J17" s="124"/>
      <c r="K17" s="1" t="str">
        <f t="shared" si="2"/>
        <v/>
      </c>
      <c r="L17" s="2"/>
      <c r="M17" s="1"/>
    </row>
    <row r="18" spans="1:13" ht="40.15" customHeight="1" x14ac:dyDescent="0.15">
      <c r="A18" s="125">
        <v>15</v>
      </c>
      <c r="B18" s="122"/>
      <c r="C18" s="17" t="s">
        <v>6</v>
      </c>
      <c r="D18" s="122"/>
      <c r="E18" s="17" t="s">
        <v>9</v>
      </c>
      <c r="F18" s="123"/>
      <c r="G18" s="1" t="str">
        <f t="shared" si="0"/>
        <v/>
      </c>
      <c r="H18" s="123"/>
      <c r="I18" s="2" t="str">
        <f t="shared" si="1"/>
        <v/>
      </c>
      <c r="J18" s="123"/>
      <c r="K18" s="1" t="str">
        <f t="shared" si="2"/>
        <v/>
      </c>
      <c r="L18" s="2"/>
      <c r="M18" s="1"/>
    </row>
    <row r="19" spans="1:13" ht="40.15" customHeight="1" x14ac:dyDescent="0.15">
      <c r="A19" s="125">
        <v>16</v>
      </c>
      <c r="B19" s="122"/>
      <c r="C19" s="17" t="s">
        <v>6</v>
      </c>
      <c r="D19" s="122"/>
      <c r="E19" s="17" t="s">
        <v>9</v>
      </c>
      <c r="F19" s="123"/>
      <c r="G19" s="1" t="str">
        <f t="shared" si="0"/>
        <v/>
      </c>
      <c r="H19" s="123"/>
      <c r="I19" s="2" t="str">
        <f t="shared" si="1"/>
        <v/>
      </c>
      <c r="J19" s="123"/>
      <c r="K19" s="1" t="str">
        <f t="shared" si="2"/>
        <v/>
      </c>
      <c r="L19" s="2"/>
      <c r="M19" s="1"/>
    </row>
    <row r="52" spans="7:7" x14ac:dyDescent="0.15">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85" zoomScaleNormal="85" zoomScaleSheetLayoutView="80" workbookViewId="0">
      <selection activeCell="K12" sqref="K12"/>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141</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4"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50</v>
      </c>
      <c r="C4" s="17" t="s">
        <v>6</v>
      </c>
      <c r="D4" s="123" t="s">
        <v>142</v>
      </c>
      <c r="E4" s="17" t="s">
        <v>9</v>
      </c>
      <c r="F4" s="123">
        <v>2</v>
      </c>
      <c r="G4" s="1" t="str">
        <f>IF(F4="","",VLOOKUP(F4,$N$4:$P$9,2,FALSE))</f>
        <v>やや難しかった</v>
      </c>
      <c r="H4" s="123">
        <v>1</v>
      </c>
      <c r="I4" s="2" t="str">
        <f>IF(H4="","",VLOOKUP(H4,$R$4:$T$8,2,FALSE))</f>
        <v>知らないことが多かった</v>
      </c>
      <c r="J4" s="124">
        <v>3</v>
      </c>
      <c r="K4" s="1" t="str">
        <f>IF(J4="","",VLOOKUP(J4,$V$4:$X$9,2,FALSE))</f>
        <v>普通だった</v>
      </c>
      <c r="L4" s="2" t="s">
        <v>143</v>
      </c>
      <c r="M4" s="3"/>
      <c r="N4" s="7">
        <v>1</v>
      </c>
      <c r="O4" s="9" t="s">
        <v>15</v>
      </c>
      <c r="P4" s="9">
        <f>COUNTIF($F$4:$F$19,N4)</f>
        <v>1</v>
      </c>
      <c r="Q4" s="5"/>
      <c r="R4" s="8">
        <v>1</v>
      </c>
      <c r="S4" s="10" t="s">
        <v>19</v>
      </c>
      <c r="T4" s="9">
        <f>COUNTIF($H$4:$H$19,R4)</f>
        <v>6</v>
      </c>
      <c r="U4" s="5"/>
      <c r="V4" s="7">
        <v>1</v>
      </c>
      <c r="W4" s="15" t="s">
        <v>22</v>
      </c>
      <c r="X4" s="9">
        <f>COUNTIF($J$4:$J$19,V4)</f>
        <v>1</v>
      </c>
      <c r="Z4" s="111">
        <v>20</v>
      </c>
      <c r="AA4" s="112">
        <f>COUNTIFS($B$4:$B$19,"&gt;=20",$B$4:$B$19,"&lt;=29",$D$4:$D$19,AA$3)</f>
        <v>0</v>
      </c>
      <c r="AB4" s="112">
        <f>COUNTIFS($B$4:$B$19,"&gt;=20",$B$4:$B$19,"&lt;=29",$D$4:$D$19,AB$3)</f>
        <v>0</v>
      </c>
      <c r="AC4" s="112">
        <f>SUM(AA4:AB4)</f>
        <v>0</v>
      </c>
    </row>
    <row r="5" spans="1:29" ht="47.25" customHeight="1" x14ac:dyDescent="0.15">
      <c r="A5" s="17">
        <v>2</v>
      </c>
      <c r="B5" s="123">
        <v>60</v>
      </c>
      <c r="C5" s="17" t="s">
        <v>6</v>
      </c>
      <c r="D5" s="123" t="s">
        <v>142</v>
      </c>
      <c r="E5" s="17" t="s">
        <v>9</v>
      </c>
      <c r="F5" s="123">
        <v>2</v>
      </c>
      <c r="G5" s="1" t="str">
        <f t="shared" ref="G5:G19" si="0">IF(F5="","",VLOOKUP(F5,$N$4:$P$9,2,FALSE))</f>
        <v>やや難しかった</v>
      </c>
      <c r="H5" s="123">
        <v>1</v>
      </c>
      <c r="I5" s="2" t="str">
        <f t="shared" ref="I5:I19" si="1">IF(H5="","",VLOOKUP(H5,$R$4:$T$8,2,FALSE))</f>
        <v>知らないことが多かった</v>
      </c>
      <c r="J5" s="124">
        <v>4</v>
      </c>
      <c r="K5" s="1" t="str">
        <f t="shared" ref="K5:K19" si="2">IF(J5="","",VLOOKUP(J5,$V$4:$X$9,2,FALSE))</f>
        <v>分かりやすかった</v>
      </c>
      <c r="L5" s="165" t="s">
        <v>144</v>
      </c>
      <c r="M5" s="1"/>
      <c r="N5" s="7">
        <v>2</v>
      </c>
      <c r="O5" s="9" t="s">
        <v>16</v>
      </c>
      <c r="P5" s="9">
        <f t="shared" ref="P5:P9" si="3">COUNTIF($F$4:$F$19,N5)</f>
        <v>5</v>
      </c>
      <c r="Q5" s="5"/>
      <c r="R5" s="8">
        <v>2</v>
      </c>
      <c r="S5" s="11" t="s">
        <v>20</v>
      </c>
      <c r="T5" s="9">
        <f t="shared" ref="T5:T8" si="4">COUNTIF($H$4:$H$19,R5)</f>
        <v>0</v>
      </c>
      <c r="U5" s="5"/>
      <c r="V5" s="7">
        <v>2</v>
      </c>
      <c r="W5" s="6" t="s">
        <v>23</v>
      </c>
      <c r="X5" s="9">
        <f t="shared" ref="X5:X9" si="5">COUNTIF($J$4:$J$19,V5)</f>
        <v>1</v>
      </c>
      <c r="Z5" s="111">
        <v>30</v>
      </c>
      <c r="AA5" s="112">
        <f>COUNTIFS($B$4:$B$19,"&gt;=30",$B$4:$B$19,"&lt;=39",$D$4:$D$19,AA$3)</f>
        <v>0</v>
      </c>
      <c r="AB5" s="112">
        <f>COUNTIFS($B$4:$B$19,"&gt;=30",$B$4:$B$19,"&lt;=39",$D$4:$D$19,AB$3)</f>
        <v>0</v>
      </c>
      <c r="AC5" s="112">
        <f t="shared" ref="AC5:AC10" si="6">SUM(AA5:AB5)</f>
        <v>0</v>
      </c>
    </row>
    <row r="6" spans="1:29" ht="40.15" customHeight="1" x14ac:dyDescent="0.15">
      <c r="A6" s="17">
        <v>3</v>
      </c>
      <c r="B6" s="123">
        <v>80</v>
      </c>
      <c r="C6" s="17" t="s">
        <v>6</v>
      </c>
      <c r="D6" s="123" t="s">
        <v>145</v>
      </c>
      <c r="E6" s="17" t="s">
        <v>9</v>
      </c>
      <c r="F6" s="123">
        <v>2</v>
      </c>
      <c r="G6" s="1" t="str">
        <f t="shared" si="0"/>
        <v>やや難しかった</v>
      </c>
      <c r="H6" s="123">
        <v>1</v>
      </c>
      <c r="I6" s="2" t="str">
        <f t="shared" si="1"/>
        <v>知らないことが多かった</v>
      </c>
      <c r="J6" s="124">
        <v>2</v>
      </c>
      <c r="K6" s="1" t="str">
        <f t="shared" si="2"/>
        <v>やや分かりにくかった</v>
      </c>
      <c r="L6" s="2" t="s">
        <v>146</v>
      </c>
      <c r="M6" s="1"/>
      <c r="N6" s="7">
        <v>3</v>
      </c>
      <c r="O6" s="9" t="s">
        <v>17</v>
      </c>
      <c r="P6" s="9">
        <f t="shared" si="3"/>
        <v>0</v>
      </c>
      <c r="Q6" s="5"/>
      <c r="R6" s="7">
        <v>3</v>
      </c>
      <c r="S6" s="12" t="s">
        <v>21</v>
      </c>
      <c r="T6" s="9">
        <f t="shared" si="4"/>
        <v>0</v>
      </c>
      <c r="U6" s="5"/>
      <c r="V6" s="7">
        <v>3</v>
      </c>
      <c r="W6" s="11" t="s">
        <v>17</v>
      </c>
      <c r="X6" s="9">
        <f t="shared" si="5"/>
        <v>2</v>
      </c>
      <c r="Z6" s="111">
        <v>40</v>
      </c>
      <c r="AA6" s="112">
        <f>COUNTIFS($B$4:$B$19,"&gt;=40",$B$4:$B$19,"&lt;=49",$D$4:$D$19,AA$3)</f>
        <v>0</v>
      </c>
      <c r="AB6" s="112">
        <f>COUNTIFS($B$4:$B$19,"&gt;=40",$B$4:$B$19,"&lt;=49",$D$4:$D$19,AB$3)</f>
        <v>0</v>
      </c>
      <c r="AC6" s="112">
        <f t="shared" si="6"/>
        <v>0</v>
      </c>
    </row>
    <row r="7" spans="1:29" ht="40.15" customHeight="1" x14ac:dyDescent="0.15">
      <c r="A7" s="17">
        <v>4</v>
      </c>
      <c r="B7" s="123">
        <v>70</v>
      </c>
      <c r="C7" s="17" t="s">
        <v>6</v>
      </c>
      <c r="D7" s="123" t="s">
        <v>145</v>
      </c>
      <c r="E7" s="17" t="s">
        <v>9</v>
      </c>
      <c r="F7" s="123">
        <v>1</v>
      </c>
      <c r="G7" s="1" t="str">
        <f t="shared" si="0"/>
        <v>難しかった</v>
      </c>
      <c r="H7" s="123">
        <v>1</v>
      </c>
      <c r="I7" s="2" t="str">
        <f t="shared" si="1"/>
        <v>知らないことが多かった</v>
      </c>
      <c r="J7" s="124">
        <v>1</v>
      </c>
      <c r="K7" s="1" t="str">
        <f t="shared" si="2"/>
        <v>分かりにくかった</v>
      </c>
      <c r="L7" s="2" t="s">
        <v>147</v>
      </c>
      <c r="M7" s="1"/>
      <c r="N7" s="7">
        <v>4</v>
      </c>
      <c r="O7" s="9" t="s">
        <v>18</v>
      </c>
      <c r="P7" s="9">
        <f t="shared" si="3"/>
        <v>0</v>
      </c>
      <c r="Q7" s="5"/>
      <c r="R7" s="8">
        <v>5</v>
      </c>
      <c r="S7" s="13" t="s">
        <v>13</v>
      </c>
      <c r="T7" s="9">
        <f t="shared" si="4"/>
        <v>1</v>
      </c>
      <c r="U7" s="5"/>
      <c r="V7" s="7">
        <v>4</v>
      </c>
      <c r="W7" s="11" t="s">
        <v>24</v>
      </c>
      <c r="X7" s="9">
        <f t="shared" si="5"/>
        <v>2</v>
      </c>
      <c r="Z7" s="111">
        <v>50</v>
      </c>
      <c r="AA7" s="112">
        <f>COUNTIFS($B$4:$B$19,"&gt;=50",$B$4:$B$19,"&lt;=59",$D$4:$D$19,AA$3)</f>
        <v>0</v>
      </c>
      <c r="AB7" s="112">
        <f>COUNTIFS($B$4:$B$19,"&gt;=50",$B$4:$B$19,"&lt;=59",$D$4:$D$19,AB$3)</f>
        <v>1</v>
      </c>
      <c r="AC7" s="112">
        <f t="shared" si="6"/>
        <v>1</v>
      </c>
    </row>
    <row r="8" spans="1:29" ht="40.15" customHeight="1" x14ac:dyDescent="0.15">
      <c r="A8" s="17">
        <v>5</v>
      </c>
      <c r="B8" s="123">
        <v>60</v>
      </c>
      <c r="C8" s="17" t="s">
        <v>6</v>
      </c>
      <c r="D8" s="123" t="s">
        <v>145</v>
      </c>
      <c r="E8" s="17" t="s">
        <v>9</v>
      </c>
      <c r="F8" s="123">
        <v>2</v>
      </c>
      <c r="G8" s="1" t="str">
        <f t="shared" si="0"/>
        <v>やや難しかった</v>
      </c>
      <c r="H8" s="123">
        <v>1</v>
      </c>
      <c r="I8" s="2" t="str">
        <f t="shared" si="1"/>
        <v>知らないことが多かった</v>
      </c>
      <c r="J8" s="124">
        <v>4</v>
      </c>
      <c r="K8" s="1" t="str">
        <f t="shared" si="2"/>
        <v>分かりやすかった</v>
      </c>
      <c r="L8" s="2" t="s">
        <v>148</v>
      </c>
      <c r="M8" s="1"/>
      <c r="N8" s="7">
        <v>5</v>
      </c>
      <c r="O8" s="13" t="s">
        <v>13</v>
      </c>
      <c r="P8" s="9">
        <f t="shared" si="3"/>
        <v>1</v>
      </c>
      <c r="Q8" s="5"/>
      <c r="R8" s="8">
        <v>6</v>
      </c>
      <c r="S8" s="13" t="s">
        <v>14</v>
      </c>
      <c r="T8" s="9">
        <f t="shared" si="4"/>
        <v>2</v>
      </c>
      <c r="U8" s="5"/>
      <c r="V8" s="7">
        <v>5</v>
      </c>
      <c r="W8" s="13" t="s">
        <v>13</v>
      </c>
      <c r="X8" s="9">
        <f t="shared" si="5"/>
        <v>1</v>
      </c>
      <c r="Z8" s="111">
        <v>60</v>
      </c>
      <c r="AA8" s="112">
        <f>COUNTIFS($B$4:$B$19,"&gt;=60",$B$4:$B$19,"&lt;=69",$D$4:$D$19,AA$3)</f>
        <v>1</v>
      </c>
      <c r="AB8" s="112">
        <f>COUNTIFS($B$4:$B$19,"&gt;=60",$B$4:$B$19,"&lt;=69",$D$4:$D$19,AB$3)</f>
        <v>1</v>
      </c>
      <c r="AC8" s="112">
        <f t="shared" si="6"/>
        <v>2</v>
      </c>
    </row>
    <row r="9" spans="1:29" ht="40.15" customHeight="1" x14ac:dyDescent="0.15">
      <c r="A9" s="17">
        <v>6</v>
      </c>
      <c r="B9" s="123"/>
      <c r="C9" s="17" t="s">
        <v>6</v>
      </c>
      <c r="D9" s="123" t="s">
        <v>142</v>
      </c>
      <c r="E9" s="17" t="s">
        <v>9</v>
      </c>
      <c r="F9" s="123">
        <v>2</v>
      </c>
      <c r="G9" s="1" t="str">
        <f t="shared" si="0"/>
        <v>やや難しかった</v>
      </c>
      <c r="H9" s="123">
        <v>1</v>
      </c>
      <c r="I9" s="2" t="str">
        <f t="shared" si="1"/>
        <v>知らないことが多かった</v>
      </c>
      <c r="J9" s="124">
        <v>3</v>
      </c>
      <c r="K9" s="1" t="str">
        <f t="shared" si="2"/>
        <v>普通だった</v>
      </c>
      <c r="L9" s="168" t="s">
        <v>149</v>
      </c>
      <c r="M9" s="1"/>
      <c r="N9" s="7">
        <v>6</v>
      </c>
      <c r="O9" s="14" t="s">
        <v>14</v>
      </c>
      <c r="P9" s="9">
        <f t="shared" si="3"/>
        <v>2</v>
      </c>
      <c r="Q9" s="5"/>
      <c r="R9" s="7" t="s">
        <v>27</v>
      </c>
      <c r="S9" s="20"/>
      <c r="T9" s="20">
        <f>SUM(T4:T8)</f>
        <v>9</v>
      </c>
      <c r="U9" s="5"/>
      <c r="V9" s="7">
        <v>6</v>
      </c>
      <c r="W9" s="13" t="s">
        <v>14</v>
      </c>
      <c r="X9" s="9">
        <f t="shared" si="5"/>
        <v>2</v>
      </c>
      <c r="Z9" s="111">
        <v>70</v>
      </c>
      <c r="AA9" s="112">
        <f>COUNTIFS($B$4:$B$19,"&gt;=70",$B$4:$B$19,"&lt;=79",$D$4:$D$19,AA$3)</f>
        <v>1</v>
      </c>
      <c r="AB9" s="112">
        <f>COUNTIFS($B$4:$B$19,"&gt;=70",$B$4:$B$19,"&lt;=79",$D$4:$D$19,AB$3)</f>
        <v>0</v>
      </c>
      <c r="AC9" s="112">
        <f t="shared" si="6"/>
        <v>1</v>
      </c>
    </row>
    <row r="10" spans="1:29" ht="40.15" customHeight="1" x14ac:dyDescent="0.15">
      <c r="A10" s="17">
        <v>7</v>
      </c>
      <c r="B10" s="123"/>
      <c r="C10" s="17" t="s">
        <v>6</v>
      </c>
      <c r="D10" s="123"/>
      <c r="E10" s="17" t="s">
        <v>9</v>
      </c>
      <c r="F10" s="123">
        <v>5</v>
      </c>
      <c r="G10" s="1" t="str">
        <f t="shared" si="0"/>
        <v>無記入</v>
      </c>
      <c r="H10" s="123">
        <v>5</v>
      </c>
      <c r="I10" s="2" t="str">
        <f t="shared" si="1"/>
        <v>無記入</v>
      </c>
      <c r="J10" s="124">
        <v>5</v>
      </c>
      <c r="K10" s="1" t="str">
        <f t="shared" si="2"/>
        <v>無記入</v>
      </c>
      <c r="L10" s="2"/>
      <c r="M10" s="1"/>
      <c r="N10" s="7" t="s">
        <v>27</v>
      </c>
      <c r="O10" s="1"/>
      <c r="P10" s="20">
        <f>SUM(P4:P9)</f>
        <v>9</v>
      </c>
      <c r="V10" s="7" t="s">
        <v>27</v>
      </c>
      <c r="W10" s="1"/>
      <c r="X10" s="20">
        <f>SUM(X4:X9)</f>
        <v>9</v>
      </c>
      <c r="Z10" s="111">
        <v>80</v>
      </c>
      <c r="AA10" s="112">
        <f>COUNTIFS($B$4:$B$19,"&gt;=80",$B$4:$B$19,"&lt;=89",$D$4:$D$19,AA$3)</f>
        <v>1</v>
      </c>
      <c r="AB10" s="112">
        <f>COUNTIFS($B$4:$B$19,"&gt;=80",$B$4:$B$19,"&lt;=89",$D$4:$D$19,AB$3)</f>
        <v>0</v>
      </c>
      <c r="AC10" s="112">
        <f t="shared" si="6"/>
        <v>1</v>
      </c>
    </row>
    <row r="11" spans="1:29" ht="40.15" customHeight="1" x14ac:dyDescent="0.15">
      <c r="A11" s="17">
        <v>8</v>
      </c>
      <c r="B11" s="123"/>
      <c r="C11" s="17" t="s">
        <v>6</v>
      </c>
      <c r="D11" s="123"/>
      <c r="E11" s="17" t="s">
        <v>9</v>
      </c>
      <c r="F11" s="123">
        <v>6</v>
      </c>
      <c r="G11" s="1" t="str">
        <f t="shared" si="0"/>
        <v>休み</v>
      </c>
      <c r="H11" s="123">
        <v>6</v>
      </c>
      <c r="I11" s="2" t="str">
        <f t="shared" si="1"/>
        <v>休み</v>
      </c>
      <c r="J11" s="124">
        <v>6</v>
      </c>
      <c r="K11" s="1" t="str">
        <f t="shared" si="2"/>
        <v>休み</v>
      </c>
      <c r="L11" s="2"/>
      <c r="M11" s="1"/>
      <c r="Z11" s="111" t="s">
        <v>27</v>
      </c>
      <c r="AA11" s="112">
        <f>SUM(AA4:AA10)</f>
        <v>3</v>
      </c>
      <c r="AB11" s="112">
        <f t="shared" ref="AB11:AC11" si="7">SUM(AB4:AB10)</f>
        <v>2</v>
      </c>
      <c r="AC11" s="112">
        <f t="shared" si="7"/>
        <v>5</v>
      </c>
    </row>
    <row r="12" spans="1:29" ht="40.15" customHeight="1" x14ac:dyDescent="0.15">
      <c r="A12" s="17">
        <v>9</v>
      </c>
      <c r="B12" s="123"/>
      <c r="C12" s="17" t="s">
        <v>6</v>
      </c>
      <c r="D12" s="123"/>
      <c r="E12" s="17" t="s">
        <v>119</v>
      </c>
      <c r="F12" s="123">
        <v>6</v>
      </c>
      <c r="G12" s="1" t="str">
        <f t="shared" si="0"/>
        <v>休み</v>
      </c>
      <c r="H12" s="123">
        <v>6</v>
      </c>
      <c r="I12" s="2" t="str">
        <f t="shared" si="1"/>
        <v>休み</v>
      </c>
      <c r="J12" s="124">
        <v>6</v>
      </c>
      <c r="K12" s="1" t="str">
        <f t="shared" si="2"/>
        <v>休み</v>
      </c>
      <c r="L12" s="2"/>
      <c r="M12" s="1"/>
    </row>
    <row r="13" spans="1:29" ht="40.15" customHeight="1" x14ac:dyDescent="0.15">
      <c r="A13" s="17">
        <v>10</v>
      </c>
      <c r="B13" s="123"/>
      <c r="C13" s="17" t="s">
        <v>6</v>
      </c>
      <c r="D13" s="123"/>
      <c r="E13" s="17" t="s">
        <v>9</v>
      </c>
      <c r="F13" s="123"/>
      <c r="G13" s="1" t="str">
        <f t="shared" si="0"/>
        <v/>
      </c>
      <c r="H13" s="123"/>
      <c r="I13" s="2" t="str">
        <f t="shared" si="1"/>
        <v/>
      </c>
      <c r="J13" s="124"/>
      <c r="K13" s="1" t="str">
        <f t="shared" si="2"/>
        <v/>
      </c>
      <c r="L13" s="2"/>
      <c r="M13" s="1"/>
    </row>
    <row r="14" spans="1:29" ht="40.15" customHeight="1" x14ac:dyDescent="0.15">
      <c r="A14" s="17">
        <v>11</v>
      </c>
      <c r="B14" s="123"/>
      <c r="C14" s="17" t="s">
        <v>6</v>
      </c>
      <c r="D14" s="123"/>
      <c r="E14" s="17" t="s">
        <v>9</v>
      </c>
      <c r="F14" s="123"/>
      <c r="G14" s="1" t="str">
        <f t="shared" si="0"/>
        <v/>
      </c>
      <c r="H14" s="123"/>
      <c r="I14" s="2" t="str">
        <f t="shared" si="1"/>
        <v/>
      </c>
      <c r="J14" s="124"/>
      <c r="K14" s="1" t="str">
        <f t="shared" si="2"/>
        <v/>
      </c>
      <c r="L14" s="2"/>
      <c r="M14" s="1"/>
    </row>
    <row r="15" spans="1:29" ht="40.15" customHeight="1" x14ac:dyDescent="0.15">
      <c r="A15" s="17">
        <v>12</v>
      </c>
      <c r="B15" s="123"/>
      <c r="C15" s="17" t="s">
        <v>6</v>
      </c>
      <c r="D15" s="123"/>
      <c r="E15" s="17" t="s">
        <v>9</v>
      </c>
      <c r="F15" s="123"/>
      <c r="G15" s="1" t="str">
        <f t="shared" si="0"/>
        <v/>
      </c>
      <c r="H15" s="123"/>
      <c r="I15" s="2" t="str">
        <f t="shared" si="1"/>
        <v/>
      </c>
      <c r="J15" s="124"/>
      <c r="K15" s="1" t="str">
        <f t="shared" si="2"/>
        <v/>
      </c>
      <c r="L15" s="2"/>
      <c r="M15" s="1"/>
    </row>
    <row r="16" spans="1:29" ht="40.15" customHeight="1" x14ac:dyDescent="0.15">
      <c r="A16" s="17">
        <v>13</v>
      </c>
      <c r="B16" s="123"/>
      <c r="C16" s="17" t="s">
        <v>6</v>
      </c>
      <c r="D16" s="123"/>
      <c r="E16" s="17" t="s">
        <v>9</v>
      </c>
      <c r="F16" s="123"/>
      <c r="G16" s="1" t="str">
        <f t="shared" si="0"/>
        <v/>
      </c>
      <c r="H16" s="123"/>
      <c r="I16" s="2" t="str">
        <f t="shared" si="1"/>
        <v/>
      </c>
      <c r="J16" s="124"/>
      <c r="K16" s="1" t="str">
        <f t="shared" si="2"/>
        <v/>
      </c>
      <c r="L16" s="2"/>
      <c r="M16" s="1"/>
    </row>
    <row r="17" spans="1:13" ht="40.15" customHeight="1" x14ac:dyDescent="0.15">
      <c r="A17" s="17">
        <v>14</v>
      </c>
      <c r="B17" s="123"/>
      <c r="C17" s="17" t="s">
        <v>6</v>
      </c>
      <c r="D17" s="123"/>
      <c r="E17" s="17" t="s">
        <v>9</v>
      </c>
      <c r="F17" s="123"/>
      <c r="G17" s="1" t="str">
        <f t="shared" si="0"/>
        <v/>
      </c>
      <c r="H17" s="123"/>
      <c r="I17" s="2" t="str">
        <f t="shared" si="1"/>
        <v/>
      </c>
      <c r="J17" s="124"/>
      <c r="K17" s="1" t="str">
        <f t="shared" si="2"/>
        <v/>
      </c>
      <c r="L17" s="2"/>
      <c r="M17" s="1"/>
    </row>
    <row r="18" spans="1:13" ht="40.15" customHeight="1" x14ac:dyDescent="0.15">
      <c r="A18" s="125">
        <v>15</v>
      </c>
      <c r="B18" s="122"/>
      <c r="C18" s="17" t="s">
        <v>6</v>
      </c>
      <c r="D18" s="122"/>
      <c r="E18" s="17" t="s">
        <v>9</v>
      </c>
      <c r="F18" s="123"/>
      <c r="G18" s="1" t="str">
        <f t="shared" si="0"/>
        <v/>
      </c>
      <c r="H18" s="123"/>
      <c r="I18" s="1" t="str">
        <f t="shared" si="1"/>
        <v/>
      </c>
      <c r="J18" s="123"/>
      <c r="K18" s="1" t="str">
        <f t="shared" si="2"/>
        <v/>
      </c>
      <c r="L18" s="1"/>
      <c r="M18" s="1"/>
    </row>
    <row r="19" spans="1:13" ht="40.15" customHeight="1" x14ac:dyDescent="0.15">
      <c r="A19" s="125">
        <v>16</v>
      </c>
      <c r="B19" s="122"/>
      <c r="C19" s="17" t="s">
        <v>6</v>
      </c>
      <c r="D19" s="122"/>
      <c r="E19" s="17"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85" zoomScaleNormal="85" zoomScaleSheetLayoutView="80" workbookViewId="0">
      <selection activeCell="L12" sqref="L12"/>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150</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6"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40.15" customHeight="1" x14ac:dyDescent="0.15">
      <c r="A4" s="17">
        <v>1</v>
      </c>
      <c r="B4" s="123">
        <v>70</v>
      </c>
      <c r="C4" s="17" t="s">
        <v>6</v>
      </c>
      <c r="D4" s="123" t="s">
        <v>151</v>
      </c>
      <c r="E4" s="17" t="s">
        <v>9</v>
      </c>
      <c r="F4" s="123">
        <v>2</v>
      </c>
      <c r="G4" s="1" t="str">
        <f>IF(F4="","",VLOOKUP(F4,$N$4:$P$9,2,FALSE))</f>
        <v>やや難しかった</v>
      </c>
      <c r="H4" s="123">
        <v>1</v>
      </c>
      <c r="I4" s="2" t="str">
        <f>IF(H4="","",VLOOKUP(H4,$R$4:$T$8,2,FALSE))</f>
        <v>知らないことが多かった</v>
      </c>
      <c r="J4" s="124">
        <v>3</v>
      </c>
      <c r="K4" s="1" t="str">
        <f>IF(J4="","",VLOOKUP(J4,$V$4:$X$9,2,FALSE))</f>
        <v>普通だった</v>
      </c>
      <c r="L4" s="2" t="s">
        <v>152</v>
      </c>
      <c r="M4" s="3"/>
      <c r="N4" s="7">
        <v>1</v>
      </c>
      <c r="O4" s="9" t="s">
        <v>15</v>
      </c>
      <c r="P4" s="9">
        <f>COUNTIF($F$4:$F$19,N4)</f>
        <v>0</v>
      </c>
      <c r="Q4" s="5"/>
      <c r="R4" s="8">
        <v>1</v>
      </c>
      <c r="S4" s="10" t="s">
        <v>19</v>
      </c>
      <c r="T4" s="9">
        <f>COUNTIF($H$4:$H$19,R4)</f>
        <v>6</v>
      </c>
      <c r="U4" s="5"/>
      <c r="V4" s="7">
        <v>1</v>
      </c>
      <c r="W4" s="15" t="s">
        <v>22</v>
      </c>
      <c r="X4" s="9">
        <f>COUNTIF($J$4:$J$19,V4)</f>
        <v>1</v>
      </c>
      <c r="Z4" s="111">
        <v>20</v>
      </c>
      <c r="AA4" s="112">
        <f>COUNTIFS($B$4:$B$19,"&gt;=20",$B$4:$B$19,"&lt;=29",$D$4:$D$19,AA$3)</f>
        <v>0</v>
      </c>
      <c r="AB4" s="112">
        <f>COUNTIFS($B$4:$B$19,"&gt;=20",$B$4:$B$19,"&lt;=29",$D$4:$D$19,AB$3)</f>
        <v>0</v>
      </c>
      <c r="AC4" s="112">
        <f>SUM(AA4:AB4)</f>
        <v>0</v>
      </c>
    </row>
    <row r="5" spans="1:29" ht="40.15" customHeight="1" x14ac:dyDescent="0.15">
      <c r="A5" s="17">
        <v>2</v>
      </c>
      <c r="B5" s="123">
        <v>80</v>
      </c>
      <c r="C5" s="17" t="s">
        <v>6</v>
      </c>
      <c r="D5" s="123" t="s">
        <v>151</v>
      </c>
      <c r="E5" s="17" t="s">
        <v>9</v>
      </c>
      <c r="F5" s="123">
        <v>2</v>
      </c>
      <c r="G5" s="1" t="str">
        <f t="shared" ref="G5" si="0">IF(F5="","",VLOOKUP(F5,$N$4:$P$9,2,FALSE))</f>
        <v>やや難しかった</v>
      </c>
      <c r="H5" s="123">
        <v>1</v>
      </c>
      <c r="I5" s="2" t="str">
        <f t="shared" ref="I5" si="1">IF(H5="","",VLOOKUP(H5,$R$4:$T$8,2,FALSE))</f>
        <v>知らないことが多かった</v>
      </c>
      <c r="J5" s="124">
        <v>4</v>
      </c>
      <c r="K5" s="1" t="str">
        <f t="shared" ref="K5" si="2">IF(J5="","",VLOOKUP(J5,$V$4:$X$9,2,FALSE))</f>
        <v>分かりやすかった</v>
      </c>
      <c r="L5" s="165" t="s">
        <v>153</v>
      </c>
      <c r="M5" s="1"/>
      <c r="N5" s="7">
        <v>2</v>
      </c>
      <c r="O5" s="9" t="s">
        <v>16</v>
      </c>
      <c r="P5" s="9">
        <f t="shared" ref="P5:P9" si="3">COUNTIF($F$4:$F$19,N5)</f>
        <v>5</v>
      </c>
      <c r="Q5" s="5"/>
      <c r="R5" s="8">
        <v>2</v>
      </c>
      <c r="S5" s="11" t="s">
        <v>20</v>
      </c>
      <c r="T5" s="9">
        <f t="shared" ref="T5:T8" si="4">COUNTIF($H$4:$H$19,R5)</f>
        <v>1</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44.25" customHeight="1" x14ac:dyDescent="0.15">
      <c r="A6" s="17">
        <v>3</v>
      </c>
      <c r="B6" s="123">
        <v>60</v>
      </c>
      <c r="C6" s="17" t="s">
        <v>6</v>
      </c>
      <c r="D6" s="123" t="s">
        <v>154</v>
      </c>
      <c r="E6" s="17" t="s">
        <v>9</v>
      </c>
      <c r="F6" s="123">
        <v>2</v>
      </c>
      <c r="G6" s="1" t="str">
        <f t="shared" ref="G6:G19" si="7">IF(F6="","",VLOOKUP(F6,$N$4:$P$9,2,FALSE))</f>
        <v>やや難しかった</v>
      </c>
      <c r="H6" s="123">
        <v>1</v>
      </c>
      <c r="I6" s="2" t="str">
        <f t="shared" ref="I6:I19" si="8">IF(H6="","",VLOOKUP(H6,$R$4:$T$8,2,FALSE))</f>
        <v>知らないことが多かった</v>
      </c>
      <c r="J6" s="124">
        <v>4</v>
      </c>
      <c r="K6" s="1" t="str">
        <f t="shared" ref="K6:K19" si="9">IF(J6="","",VLOOKUP(J6,$V$4:$X$9,2,FALSE))</f>
        <v>分かりやすかった</v>
      </c>
      <c r="L6" s="165" t="s">
        <v>155</v>
      </c>
      <c r="M6" s="1"/>
      <c r="N6" s="7">
        <v>3</v>
      </c>
      <c r="O6" s="9" t="s">
        <v>17</v>
      </c>
      <c r="P6" s="9">
        <f t="shared" si="3"/>
        <v>1</v>
      </c>
      <c r="Q6" s="5"/>
      <c r="R6" s="7">
        <v>3</v>
      </c>
      <c r="S6" s="12" t="s">
        <v>21</v>
      </c>
      <c r="T6" s="9">
        <f t="shared" si="4"/>
        <v>0</v>
      </c>
      <c r="U6" s="5"/>
      <c r="V6" s="7">
        <v>3</v>
      </c>
      <c r="W6" s="11" t="s">
        <v>17</v>
      </c>
      <c r="X6" s="9">
        <f t="shared" si="5"/>
        <v>2</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151</v>
      </c>
      <c r="E7" s="17" t="s">
        <v>9</v>
      </c>
      <c r="F7" s="123">
        <v>2</v>
      </c>
      <c r="G7" s="1" t="str">
        <f t="shared" si="7"/>
        <v>やや難しかった</v>
      </c>
      <c r="H7" s="123">
        <v>1</v>
      </c>
      <c r="I7" s="2" t="str">
        <f t="shared" si="8"/>
        <v>知らないことが多かった</v>
      </c>
      <c r="J7" s="124">
        <v>1</v>
      </c>
      <c r="K7" s="1" t="str">
        <f t="shared" si="9"/>
        <v>分かりにくかった</v>
      </c>
      <c r="L7" s="2" t="s">
        <v>156</v>
      </c>
      <c r="M7" s="1"/>
      <c r="N7" s="7">
        <v>4</v>
      </c>
      <c r="O7" s="9" t="s">
        <v>18</v>
      </c>
      <c r="P7" s="9">
        <f t="shared" si="3"/>
        <v>1</v>
      </c>
      <c r="Q7" s="5"/>
      <c r="R7" s="8">
        <v>5</v>
      </c>
      <c r="S7" s="13" t="s">
        <v>13</v>
      </c>
      <c r="T7" s="9">
        <f t="shared" si="4"/>
        <v>1</v>
      </c>
      <c r="U7" s="5"/>
      <c r="V7" s="7">
        <v>4</v>
      </c>
      <c r="W7" s="11" t="s">
        <v>24</v>
      </c>
      <c r="X7" s="9">
        <f t="shared" si="5"/>
        <v>4</v>
      </c>
      <c r="Z7" s="111">
        <v>50</v>
      </c>
      <c r="AA7" s="112">
        <f>COUNTIFS($B$4:$B$19,"&gt;=50",$B$4:$B$19,"&lt;=59",$D$4:$D$19,AA$3)</f>
        <v>0</v>
      </c>
      <c r="AB7" s="112">
        <f>COUNTIFS($B$4:$B$19,"&gt;=50",$B$4:$B$19,"&lt;=59",$D$4:$D$19,AB$3)</f>
        <v>0</v>
      </c>
      <c r="AC7" s="112">
        <f t="shared" si="6"/>
        <v>0</v>
      </c>
    </row>
    <row r="8" spans="1:29" ht="40.15" customHeight="1" x14ac:dyDescent="0.15">
      <c r="A8" s="17">
        <v>5</v>
      </c>
      <c r="B8" s="123">
        <v>60</v>
      </c>
      <c r="C8" s="17" t="s">
        <v>6</v>
      </c>
      <c r="D8" s="123" t="s">
        <v>151</v>
      </c>
      <c r="E8" s="17" t="s">
        <v>9</v>
      </c>
      <c r="F8" s="123">
        <v>3</v>
      </c>
      <c r="G8" s="1" t="str">
        <f t="shared" si="7"/>
        <v>普通だった</v>
      </c>
      <c r="H8" s="123">
        <v>1</v>
      </c>
      <c r="I8" s="2" t="str">
        <f t="shared" si="8"/>
        <v>知らないことが多かった</v>
      </c>
      <c r="J8" s="124">
        <v>4</v>
      </c>
      <c r="K8" s="1" t="str">
        <f t="shared" si="9"/>
        <v>分かりやすかった</v>
      </c>
      <c r="L8" s="2" t="s">
        <v>157</v>
      </c>
      <c r="M8" s="1"/>
      <c r="N8" s="7">
        <v>5</v>
      </c>
      <c r="O8" s="13" t="s">
        <v>13</v>
      </c>
      <c r="P8" s="9">
        <f t="shared" si="3"/>
        <v>1</v>
      </c>
      <c r="Q8" s="5"/>
      <c r="R8" s="8">
        <v>6</v>
      </c>
      <c r="S8" s="13" t="s">
        <v>14</v>
      </c>
      <c r="T8" s="9">
        <f t="shared" si="4"/>
        <v>1</v>
      </c>
      <c r="U8" s="5"/>
      <c r="V8" s="7">
        <v>5</v>
      </c>
      <c r="W8" s="13" t="s">
        <v>13</v>
      </c>
      <c r="X8" s="9">
        <f t="shared" si="5"/>
        <v>1</v>
      </c>
      <c r="Z8" s="111">
        <v>60</v>
      </c>
      <c r="AA8" s="112">
        <f>COUNTIFS($B$4:$B$19,"&gt;=60",$B$4:$B$19,"&lt;=69",$D$4:$D$19,AA$3)</f>
        <v>2</v>
      </c>
      <c r="AB8" s="112">
        <f>COUNTIFS($B$4:$B$19,"&gt;=60",$B$4:$B$19,"&lt;=69",$D$4:$D$19,AB$3)</f>
        <v>1</v>
      </c>
      <c r="AC8" s="112">
        <f t="shared" si="6"/>
        <v>3</v>
      </c>
    </row>
    <row r="9" spans="1:29" ht="40.15" customHeight="1" x14ac:dyDescent="0.15">
      <c r="A9" s="17">
        <v>6</v>
      </c>
      <c r="B9" s="123">
        <v>70</v>
      </c>
      <c r="C9" s="17" t="s">
        <v>6</v>
      </c>
      <c r="D9" s="123" t="s">
        <v>151</v>
      </c>
      <c r="E9" s="17" t="s">
        <v>9</v>
      </c>
      <c r="F9" s="123">
        <v>2</v>
      </c>
      <c r="G9" s="1" t="str">
        <f t="shared" si="7"/>
        <v>やや難しかった</v>
      </c>
      <c r="H9" s="123">
        <v>1</v>
      </c>
      <c r="I9" s="2" t="str">
        <f t="shared" si="8"/>
        <v>知らないことが多かった</v>
      </c>
      <c r="J9" s="124">
        <v>3</v>
      </c>
      <c r="K9" s="1" t="str">
        <f t="shared" si="9"/>
        <v>普通だった</v>
      </c>
      <c r="L9" s="2" t="s">
        <v>158</v>
      </c>
      <c r="M9" s="1"/>
      <c r="N9" s="7">
        <v>6</v>
      </c>
      <c r="O9" s="14" t="s">
        <v>14</v>
      </c>
      <c r="P9" s="9">
        <f t="shared" si="3"/>
        <v>1</v>
      </c>
      <c r="Q9" s="5"/>
      <c r="R9" s="7" t="s">
        <v>27</v>
      </c>
      <c r="S9" s="20"/>
      <c r="T9" s="20">
        <f>SUM(T4:T8)</f>
        <v>9</v>
      </c>
      <c r="U9" s="5"/>
      <c r="V9" s="7">
        <v>6</v>
      </c>
      <c r="W9" s="13" t="s">
        <v>14</v>
      </c>
      <c r="X9" s="9">
        <f t="shared" si="5"/>
        <v>1</v>
      </c>
      <c r="Z9" s="111">
        <v>70</v>
      </c>
      <c r="AA9" s="112">
        <f>COUNTIFS($B$4:$B$19,"&gt;=70",$B$4:$B$19,"&lt;=79",$D$4:$D$19,AA$3)</f>
        <v>3</v>
      </c>
      <c r="AB9" s="112">
        <f>COUNTIFS($B$4:$B$19,"&gt;=70",$B$4:$B$19,"&lt;=79",$D$4:$D$19,AB$3)</f>
        <v>0</v>
      </c>
      <c r="AC9" s="112">
        <f t="shared" si="6"/>
        <v>3</v>
      </c>
    </row>
    <row r="10" spans="1:29" ht="40.15" customHeight="1" x14ac:dyDescent="0.15">
      <c r="A10" s="17">
        <v>7</v>
      </c>
      <c r="B10" s="123">
        <v>70</v>
      </c>
      <c r="C10" s="17" t="s">
        <v>6</v>
      </c>
      <c r="D10" s="123" t="s">
        <v>151</v>
      </c>
      <c r="E10" s="17" t="s">
        <v>9</v>
      </c>
      <c r="F10" s="123">
        <v>4</v>
      </c>
      <c r="G10" s="1" t="str">
        <f t="shared" si="7"/>
        <v>やさしかった</v>
      </c>
      <c r="H10" s="123">
        <v>2</v>
      </c>
      <c r="I10" s="2" t="str">
        <f t="shared" si="8"/>
        <v>半分くらいは知っていた</v>
      </c>
      <c r="J10" s="124">
        <v>4</v>
      </c>
      <c r="K10" s="1" t="str">
        <f t="shared" si="9"/>
        <v>分かりやすかった</v>
      </c>
      <c r="L10" s="168" t="s">
        <v>159</v>
      </c>
      <c r="M10" s="1"/>
      <c r="N10" s="7" t="s">
        <v>27</v>
      </c>
      <c r="O10" s="1"/>
      <c r="P10" s="20">
        <f>SUM(P4:P9)</f>
        <v>9</v>
      </c>
      <c r="V10" s="7" t="s">
        <v>27</v>
      </c>
      <c r="W10" s="1"/>
      <c r="X10" s="20">
        <f>SUM(X4:X9)</f>
        <v>9</v>
      </c>
      <c r="Z10" s="111">
        <v>80</v>
      </c>
      <c r="AA10" s="112">
        <f>COUNTIFS($B$4:$B$19,"&gt;=80",$B$4:$B$19,"&lt;=89",$D$4:$D$19,AA$3)</f>
        <v>1</v>
      </c>
      <c r="AB10" s="112">
        <f>COUNTIFS($B$4:$B$19,"&gt;=80",$B$4:$B$19,"&lt;=89",$D$4:$D$19,AB$3)</f>
        <v>0</v>
      </c>
      <c r="AC10" s="112">
        <f t="shared" si="6"/>
        <v>1</v>
      </c>
    </row>
    <row r="11" spans="1:29" ht="40.15" customHeight="1" x14ac:dyDescent="0.15">
      <c r="A11" s="17">
        <v>8</v>
      </c>
      <c r="B11" s="123"/>
      <c r="C11" s="17" t="s">
        <v>6</v>
      </c>
      <c r="D11" s="123"/>
      <c r="E11" s="17" t="s">
        <v>9</v>
      </c>
      <c r="F11" s="123">
        <v>5</v>
      </c>
      <c r="G11" s="1" t="str">
        <f t="shared" si="7"/>
        <v>無記入</v>
      </c>
      <c r="H11" s="123">
        <v>5</v>
      </c>
      <c r="I11" s="2" t="str">
        <f t="shared" si="8"/>
        <v>無記入</v>
      </c>
      <c r="J11" s="124">
        <v>5</v>
      </c>
      <c r="K11" s="1" t="str">
        <f t="shared" si="9"/>
        <v>無記入</v>
      </c>
      <c r="L11" s="2"/>
      <c r="M11" s="1"/>
      <c r="Z11" s="111" t="s">
        <v>27</v>
      </c>
      <c r="AA11" s="112">
        <f>SUM(AA4:AA10)</f>
        <v>6</v>
      </c>
      <c r="AB11" s="112">
        <f t="shared" ref="AB11:AC11" si="10">SUM(AB4:AB10)</f>
        <v>1</v>
      </c>
      <c r="AC11" s="112">
        <f t="shared" si="10"/>
        <v>7</v>
      </c>
    </row>
    <row r="12" spans="1:29" ht="40.15" customHeight="1" x14ac:dyDescent="0.15">
      <c r="A12" s="17">
        <v>9</v>
      </c>
      <c r="B12" s="123"/>
      <c r="C12" s="17" t="s">
        <v>6</v>
      </c>
      <c r="D12" s="123"/>
      <c r="E12" s="17" t="s">
        <v>9</v>
      </c>
      <c r="F12" s="123">
        <v>6</v>
      </c>
      <c r="G12" s="1" t="str">
        <f t="shared" si="7"/>
        <v>休み</v>
      </c>
      <c r="H12" s="123">
        <v>6</v>
      </c>
      <c r="I12" s="2" t="str">
        <f t="shared" si="8"/>
        <v>休み</v>
      </c>
      <c r="J12" s="124">
        <v>6</v>
      </c>
      <c r="K12" s="1" t="str">
        <f t="shared" si="9"/>
        <v>休み</v>
      </c>
      <c r="L12" s="2"/>
      <c r="M12" s="1"/>
    </row>
    <row r="13" spans="1:29" ht="40.15" customHeight="1" x14ac:dyDescent="0.15">
      <c r="A13" s="17">
        <v>10</v>
      </c>
      <c r="B13" s="123"/>
      <c r="C13" s="17" t="s">
        <v>6</v>
      </c>
      <c r="D13" s="123"/>
      <c r="E13" s="17" t="s">
        <v>9</v>
      </c>
      <c r="F13" s="123"/>
      <c r="G13" s="1" t="str">
        <f t="shared" si="7"/>
        <v/>
      </c>
      <c r="H13" s="123"/>
      <c r="I13" s="2" t="str">
        <f t="shared" si="8"/>
        <v/>
      </c>
      <c r="J13" s="124"/>
      <c r="K13" s="1" t="str">
        <f t="shared" si="9"/>
        <v/>
      </c>
      <c r="L13" s="2"/>
      <c r="M13" s="1"/>
    </row>
    <row r="14" spans="1:29" ht="40.15" customHeight="1" x14ac:dyDescent="0.15">
      <c r="A14" s="17">
        <v>11</v>
      </c>
      <c r="B14" s="123"/>
      <c r="C14" s="17" t="s">
        <v>6</v>
      </c>
      <c r="D14" s="123"/>
      <c r="E14" s="17" t="s">
        <v>9</v>
      </c>
      <c r="F14" s="123"/>
      <c r="G14" s="1" t="str">
        <f t="shared" si="7"/>
        <v/>
      </c>
      <c r="H14" s="123"/>
      <c r="I14" s="2" t="str">
        <f t="shared" si="8"/>
        <v/>
      </c>
      <c r="J14" s="124"/>
      <c r="K14" s="1" t="str">
        <f t="shared" si="9"/>
        <v/>
      </c>
      <c r="L14" s="2"/>
      <c r="M14" s="1"/>
    </row>
    <row r="15" spans="1:29" ht="40.15" customHeight="1" x14ac:dyDescent="0.15">
      <c r="A15" s="17">
        <v>12</v>
      </c>
      <c r="B15" s="123"/>
      <c r="C15" s="17" t="s">
        <v>6</v>
      </c>
      <c r="D15" s="123"/>
      <c r="E15" s="17" t="s">
        <v>9</v>
      </c>
      <c r="F15" s="123"/>
      <c r="G15" s="1" t="str">
        <f t="shared" si="7"/>
        <v/>
      </c>
      <c r="H15" s="123"/>
      <c r="I15" s="2" t="str">
        <f t="shared" si="8"/>
        <v/>
      </c>
      <c r="J15" s="124"/>
      <c r="K15" s="1" t="str">
        <f t="shared" si="9"/>
        <v/>
      </c>
      <c r="L15" s="2"/>
      <c r="M15" s="1"/>
    </row>
    <row r="16" spans="1:29" ht="40.15" customHeight="1" x14ac:dyDescent="0.15">
      <c r="A16" s="17">
        <v>13</v>
      </c>
      <c r="B16" s="123"/>
      <c r="C16" s="17" t="s">
        <v>6</v>
      </c>
      <c r="D16" s="123"/>
      <c r="E16" s="17" t="s">
        <v>9</v>
      </c>
      <c r="F16" s="123"/>
      <c r="G16" s="1" t="str">
        <f t="shared" si="7"/>
        <v/>
      </c>
      <c r="H16" s="123"/>
      <c r="I16" s="2" t="str">
        <f t="shared" si="8"/>
        <v/>
      </c>
      <c r="J16" s="124"/>
      <c r="K16" s="1" t="str">
        <f t="shared" si="9"/>
        <v/>
      </c>
      <c r="L16" s="2"/>
      <c r="M16" s="1"/>
    </row>
    <row r="17" spans="1:13" ht="40.15" customHeight="1" x14ac:dyDescent="0.15">
      <c r="A17" s="17">
        <v>14</v>
      </c>
      <c r="B17" s="123"/>
      <c r="C17" s="17" t="s">
        <v>6</v>
      </c>
      <c r="D17" s="123"/>
      <c r="E17" s="17" t="s">
        <v>9</v>
      </c>
      <c r="F17" s="123"/>
      <c r="G17" s="1" t="str">
        <f t="shared" si="7"/>
        <v/>
      </c>
      <c r="H17" s="123"/>
      <c r="I17" s="2" t="str">
        <f t="shared" si="8"/>
        <v/>
      </c>
      <c r="J17" s="124"/>
      <c r="K17" s="1" t="str">
        <f t="shared" si="9"/>
        <v/>
      </c>
      <c r="L17" s="2"/>
      <c r="M17" s="1"/>
    </row>
    <row r="18" spans="1:13" ht="40.15" customHeight="1" x14ac:dyDescent="0.15">
      <c r="A18" s="125">
        <v>15</v>
      </c>
      <c r="B18" s="123"/>
      <c r="C18" s="17" t="s">
        <v>6</v>
      </c>
      <c r="D18" s="123"/>
      <c r="E18" s="17" t="s">
        <v>9</v>
      </c>
      <c r="F18" s="123"/>
      <c r="G18" s="1" t="str">
        <f t="shared" si="7"/>
        <v/>
      </c>
      <c r="H18" s="123"/>
      <c r="I18" s="2" t="str">
        <f t="shared" si="8"/>
        <v/>
      </c>
      <c r="J18" s="124"/>
      <c r="K18" s="1" t="str">
        <f t="shared" si="9"/>
        <v/>
      </c>
      <c r="L18" s="2"/>
      <c r="M18" s="1"/>
    </row>
    <row r="19" spans="1:13" ht="40.15" customHeight="1" x14ac:dyDescent="0.15">
      <c r="A19" s="125">
        <v>16</v>
      </c>
      <c r="B19" s="122"/>
      <c r="C19" s="17" t="s">
        <v>6</v>
      </c>
      <c r="D19" s="122"/>
      <c r="E19" s="17" t="s">
        <v>9</v>
      </c>
      <c r="F19" s="123"/>
      <c r="G19" s="1" t="str">
        <f t="shared" si="7"/>
        <v/>
      </c>
      <c r="H19" s="123"/>
      <c r="I19" s="1" t="str">
        <f t="shared" si="8"/>
        <v/>
      </c>
      <c r="J19" s="123"/>
      <c r="K19" s="1" t="str">
        <f t="shared" si="9"/>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K4" sqref="K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6" t="s">
        <v>122</v>
      </c>
      <c r="F1" s="176"/>
      <c r="G1" s="176"/>
      <c r="H1" s="176"/>
      <c r="I1" s="176"/>
      <c r="J1" s="176"/>
      <c r="K1" s="176"/>
      <c r="L1" s="176"/>
    </row>
    <row r="2" spans="1:29" ht="9.9499999999999993" customHeight="1" x14ac:dyDescent="0.15">
      <c r="E2" s="177"/>
      <c r="F2" s="177"/>
      <c r="G2" s="178"/>
      <c r="H2" s="178"/>
      <c r="I2" s="178"/>
      <c r="J2" s="178"/>
      <c r="K2" s="178"/>
      <c r="L2" s="178"/>
    </row>
    <row r="3" spans="1:29" ht="27.95" customHeight="1" x14ac:dyDescent="0.15">
      <c r="A3" s="167" t="s">
        <v>26</v>
      </c>
      <c r="B3" s="179" t="s">
        <v>0</v>
      </c>
      <c r="C3" s="179"/>
      <c r="D3" s="179"/>
      <c r="E3" s="175"/>
      <c r="F3" s="174" t="s">
        <v>1</v>
      </c>
      <c r="G3" s="175"/>
      <c r="H3" s="174" t="s">
        <v>2</v>
      </c>
      <c r="I3" s="175"/>
      <c r="J3" s="174" t="s">
        <v>3</v>
      </c>
      <c r="K3" s="175"/>
      <c r="L3" s="123" t="s">
        <v>4</v>
      </c>
      <c r="M3" s="1"/>
      <c r="N3" s="180" t="s">
        <v>10</v>
      </c>
      <c r="O3" s="181"/>
      <c r="P3" s="18" t="s">
        <v>25</v>
      </c>
      <c r="Q3" s="16"/>
      <c r="R3" s="180" t="s">
        <v>11</v>
      </c>
      <c r="S3" s="181"/>
      <c r="T3" s="7" t="s">
        <v>25</v>
      </c>
      <c r="U3" s="5"/>
      <c r="V3" s="172" t="s">
        <v>12</v>
      </c>
      <c r="W3" s="173"/>
      <c r="X3" s="19" t="s">
        <v>25</v>
      </c>
      <c r="Z3" s="111" t="s">
        <v>77</v>
      </c>
      <c r="AA3" s="111" t="s">
        <v>7</v>
      </c>
      <c r="AB3" s="111" t="s">
        <v>8</v>
      </c>
      <c r="AC3" s="111" t="s">
        <v>27</v>
      </c>
    </row>
    <row r="4" spans="1:29" ht="39.75" customHeight="1" x14ac:dyDescent="0.15">
      <c r="A4" s="17">
        <v>1</v>
      </c>
      <c r="B4" s="123"/>
      <c r="C4" s="17" t="s">
        <v>6</v>
      </c>
      <c r="D4" s="123"/>
      <c r="E4" s="170" t="s">
        <v>9</v>
      </c>
      <c r="F4" s="123"/>
      <c r="G4" s="1" t="str">
        <f>IF(F4="","",VLOOKUP(F4,$N$4:$P$9,2,FALSE))</f>
        <v/>
      </c>
      <c r="H4" s="123"/>
      <c r="I4" s="2" t="str">
        <f>IF(H4="","",VLOOKUP(H4,$R$4:$T$8,2,FALSE))</f>
        <v/>
      </c>
      <c r="J4" s="124"/>
      <c r="K4" s="1" t="str">
        <f>IF(J4="","",VLOOKUP(J4,$V$4:$X$9,2,FALSE))</f>
        <v/>
      </c>
      <c r="L4" s="2"/>
      <c r="M4" s="3"/>
      <c r="N4" s="7">
        <v>1</v>
      </c>
      <c r="O4" s="9" t="s">
        <v>15</v>
      </c>
      <c r="P4" s="9">
        <f>COUNTIF($F$4:$F$19,N4)</f>
        <v>0</v>
      </c>
      <c r="Q4" s="5"/>
      <c r="R4" s="8">
        <v>1</v>
      </c>
      <c r="S4" s="10" t="s">
        <v>19</v>
      </c>
      <c r="T4" s="9">
        <f>COUNTIF($H$4:$H$19,R4)</f>
        <v>0</v>
      </c>
      <c r="U4" s="5"/>
      <c r="V4" s="7">
        <v>1</v>
      </c>
      <c r="W4" s="15" t="s">
        <v>22</v>
      </c>
      <c r="X4" s="9">
        <f>COUNTIF($J$4:$J$19,V4)</f>
        <v>0</v>
      </c>
      <c r="Z4" s="111">
        <v>20</v>
      </c>
      <c r="AA4" s="112">
        <f>COUNTIFS($B$4:$B$19,"&gt;=20",$B$4:$B$19,"&lt;=29",$D$4:$D$19,AA$3)</f>
        <v>0</v>
      </c>
      <c r="AB4" s="112">
        <f>COUNTIFS($B$4:$B$19,"&gt;=20",$B$4:$B$19,"&lt;=29",$D$4:$D$19,AB$3)</f>
        <v>0</v>
      </c>
      <c r="AC4" s="112">
        <f>SUM(AA4:AB4)</f>
        <v>0</v>
      </c>
    </row>
    <row r="5" spans="1:29" ht="39.75" customHeight="1" x14ac:dyDescent="0.15">
      <c r="A5" s="17">
        <v>2</v>
      </c>
      <c r="B5" s="123"/>
      <c r="C5" s="17" t="s">
        <v>6</v>
      </c>
      <c r="D5" s="123"/>
      <c r="E5" s="171" t="s">
        <v>9</v>
      </c>
      <c r="F5" s="123"/>
      <c r="G5" s="1" t="str">
        <f t="shared" ref="G5:G19" si="0">IF(F5="","",VLOOKUP(F5,$N$4:$P$9,2,FALSE))</f>
        <v/>
      </c>
      <c r="H5" s="123"/>
      <c r="I5" s="2" t="str">
        <f t="shared" ref="I5:I19" si="1">IF(H5="","",VLOOKUP(H5,$R$4:$T$8,2,FALSE))</f>
        <v/>
      </c>
      <c r="J5" s="124"/>
      <c r="K5" s="1" t="str">
        <f t="shared" ref="K5:K19" si="2">IF(J5="","",VLOOKUP(J5,$V$4:$X$9,2,FALSE))</f>
        <v/>
      </c>
      <c r="L5" s="165"/>
      <c r="M5" s="1"/>
      <c r="N5" s="7">
        <v>2</v>
      </c>
      <c r="O5" s="9" t="s">
        <v>16</v>
      </c>
      <c r="P5" s="9">
        <f t="shared" ref="P5:P9" si="3">COUNTIF($F$4:$F$19,N5)</f>
        <v>0</v>
      </c>
      <c r="Q5" s="5"/>
      <c r="R5" s="8">
        <v>2</v>
      </c>
      <c r="S5" s="11" t="s">
        <v>20</v>
      </c>
      <c r="T5" s="9">
        <f t="shared" ref="T5:T8" si="4">COUNTIF($H$4:$H$19,R5)</f>
        <v>0</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39.75" customHeight="1" x14ac:dyDescent="0.15">
      <c r="A6" s="17">
        <v>3</v>
      </c>
      <c r="B6" s="123"/>
      <c r="C6" s="17" t="s">
        <v>6</v>
      </c>
      <c r="D6" s="123"/>
      <c r="E6" s="171" t="s">
        <v>9</v>
      </c>
      <c r="F6" s="123"/>
      <c r="G6" s="1" t="str">
        <f t="shared" si="0"/>
        <v/>
      </c>
      <c r="H6" s="123"/>
      <c r="I6" s="2" t="str">
        <f t="shared" si="1"/>
        <v/>
      </c>
      <c r="J6" s="124"/>
      <c r="K6" s="1" t="str">
        <f t="shared" si="2"/>
        <v/>
      </c>
      <c r="L6" s="165"/>
      <c r="M6" s="1"/>
      <c r="N6" s="7">
        <v>3</v>
      </c>
      <c r="O6" s="9" t="s">
        <v>17</v>
      </c>
      <c r="P6" s="9">
        <f t="shared" si="3"/>
        <v>0</v>
      </c>
      <c r="Q6" s="5"/>
      <c r="R6" s="7">
        <v>3</v>
      </c>
      <c r="S6" s="12" t="s">
        <v>21</v>
      </c>
      <c r="T6" s="9">
        <f t="shared" si="4"/>
        <v>0</v>
      </c>
      <c r="U6" s="5"/>
      <c r="V6" s="7">
        <v>3</v>
      </c>
      <c r="W6" s="11" t="s">
        <v>17</v>
      </c>
      <c r="X6" s="9">
        <f t="shared" si="5"/>
        <v>0</v>
      </c>
      <c r="Z6" s="111">
        <v>40</v>
      </c>
      <c r="AA6" s="112">
        <f>COUNTIFS($B$4:$B$19,"&gt;=40",$B$4:$B$19,"&lt;=49",$D$4:$D$19,AA$3)</f>
        <v>0</v>
      </c>
      <c r="AB6" s="112">
        <f>COUNTIFS($B$4:$B$19,"&gt;=40",$B$4:$B$19,"&lt;=49",$D$4:$D$19,AB$3)</f>
        <v>0</v>
      </c>
      <c r="AC6" s="112">
        <f t="shared" si="6"/>
        <v>0</v>
      </c>
    </row>
    <row r="7" spans="1:29" ht="39.75" customHeight="1" x14ac:dyDescent="0.15">
      <c r="A7" s="17">
        <v>4</v>
      </c>
      <c r="B7" s="123"/>
      <c r="C7" s="17" t="s">
        <v>6</v>
      </c>
      <c r="D7" s="123"/>
      <c r="E7" s="171" t="s">
        <v>9</v>
      </c>
      <c r="F7" s="123"/>
      <c r="G7" s="1" t="str">
        <f t="shared" si="0"/>
        <v/>
      </c>
      <c r="H7" s="123"/>
      <c r="I7" s="2" t="str">
        <f t="shared" si="1"/>
        <v/>
      </c>
      <c r="J7" s="124"/>
      <c r="K7" s="1" t="str">
        <f t="shared" si="2"/>
        <v/>
      </c>
      <c r="L7" s="2"/>
      <c r="M7" s="1"/>
      <c r="N7" s="7">
        <v>4</v>
      </c>
      <c r="O7" s="9" t="s">
        <v>18</v>
      </c>
      <c r="P7" s="9">
        <f t="shared" si="3"/>
        <v>0</v>
      </c>
      <c r="Q7" s="5"/>
      <c r="R7" s="8">
        <v>5</v>
      </c>
      <c r="S7" s="13" t="s">
        <v>13</v>
      </c>
      <c r="T7" s="9">
        <f t="shared" si="4"/>
        <v>0</v>
      </c>
      <c r="U7" s="5"/>
      <c r="V7" s="7">
        <v>4</v>
      </c>
      <c r="W7" s="11" t="s">
        <v>24</v>
      </c>
      <c r="X7" s="9">
        <f t="shared" si="5"/>
        <v>0</v>
      </c>
      <c r="Z7" s="111">
        <v>50</v>
      </c>
      <c r="AA7" s="112">
        <f>COUNTIFS($B$4:$B$19,"&gt;=50",$B$4:$B$19,"&lt;=59",$D$4:$D$19,AA$3)</f>
        <v>0</v>
      </c>
      <c r="AB7" s="112">
        <f>COUNTIFS($B$4:$B$19,"&gt;=50",$B$4:$B$19,"&lt;=59",$D$4:$D$19,AB$3)</f>
        <v>0</v>
      </c>
      <c r="AC7" s="112">
        <f t="shared" si="6"/>
        <v>0</v>
      </c>
    </row>
    <row r="8" spans="1:29" ht="39.75" customHeight="1" x14ac:dyDescent="0.15">
      <c r="A8" s="17">
        <v>5</v>
      </c>
      <c r="B8" s="123"/>
      <c r="C8" s="17" t="s">
        <v>6</v>
      </c>
      <c r="D8" s="123"/>
      <c r="E8" s="171" t="s">
        <v>9</v>
      </c>
      <c r="F8" s="123"/>
      <c r="G8" s="1" t="str">
        <f t="shared" si="0"/>
        <v/>
      </c>
      <c r="H8" s="123"/>
      <c r="I8" s="2" t="str">
        <f t="shared" si="1"/>
        <v/>
      </c>
      <c r="J8" s="124"/>
      <c r="K8" s="1" t="str">
        <f t="shared" si="2"/>
        <v/>
      </c>
      <c r="L8" s="2"/>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0</v>
      </c>
      <c r="AB8" s="112">
        <f>COUNTIFS($B$4:$B$19,"&gt;=60",$B$4:$B$19,"&lt;=69",$D$4:$D$19,AB$3)</f>
        <v>0</v>
      </c>
      <c r="AC8" s="112">
        <f t="shared" si="6"/>
        <v>0</v>
      </c>
    </row>
    <row r="9" spans="1:29" ht="39.75" customHeight="1" x14ac:dyDescent="0.15">
      <c r="A9" s="17">
        <v>6</v>
      </c>
      <c r="B9" s="123"/>
      <c r="C9" s="17" t="s">
        <v>6</v>
      </c>
      <c r="D9" s="123"/>
      <c r="E9" s="171" t="s">
        <v>9</v>
      </c>
      <c r="F9" s="123"/>
      <c r="G9" s="1" t="str">
        <f t="shared" si="0"/>
        <v/>
      </c>
      <c r="H9" s="123"/>
      <c r="I9" s="2" t="str">
        <f t="shared" si="1"/>
        <v/>
      </c>
      <c r="J9" s="124"/>
      <c r="K9" s="1" t="str">
        <f t="shared" si="2"/>
        <v/>
      </c>
      <c r="L9" s="168"/>
      <c r="M9" s="1"/>
      <c r="N9" s="7">
        <v>6</v>
      </c>
      <c r="O9" s="14" t="s">
        <v>14</v>
      </c>
      <c r="P9" s="9">
        <f t="shared" si="3"/>
        <v>0</v>
      </c>
      <c r="Q9" s="5"/>
      <c r="R9" s="7" t="s">
        <v>27</v>
      </c>
      <c r="S9" s="20"/>
      <c r="T9" s="20">
        <f>SUM(T4:T8)</f>
        <v>0</v>
      </c>
      <c r="U9" s="5"/>
      <c r="V9" s="7">
        <v>6</v>
      </c>
      <c r="W9" s="13" t="s">
        <v>14</v>
      </c>
      <c r="X9" s="9">
        <f t="shared" si="5"/>
        <v>0</v>
      </c>
      <c r="Z9" s="111">
        <v>70</v>
      </c>
      <c r="AA9" s="112">
        <f>COUNTIFS($B$4:$B$19,"&gt;=70",$B$4:$B$19,"&lt;=79",$D$4:$D$19,AA$3)</f>
        <v>0</v>
      </c>
      <c r="AB9" s="112">
        <f>COUNTIFS($B$4:$B$19,"&gt;=70",$B$4:$B$19,"&lt;=79",$D$4:$D$19,AB$3)</f>
        <v>0</v>
      </c>
      <c r="AC9" s="112">
        <f t="shared" si="6"/>
        <v>0</v>
      </c>
    </row>
    <row r="10" spans="1:29" ht="39.75" customHeight="1" x14ac:dyDescent="0.15">
      <c r="A10" s="17">
        <v>7</v>
      </c>
      <c r="B10" s="123"/>
      <c r="C10" s="17" t="s">
        <v>6</v>
      </c>
      <c r="D10" s="123"/>
      <c r="E10" s="171" t="s">
        <v>9</v>
      </c>
      <c r="F10" s="123"/>
      <c r="G10" s="1" t="str">
        <f t="shared" si="0"/>
        <v/>
      </c>
      <c r="H10" s="123"/>
      <c r="I10" s="2" t="str">
        <f t="shared" si="1"/>
        <v/>
      </c>
      <c r="J10" s="124"/>
      <c r="K10" s="1" t="str">
        <f t="shared" si="2"/>
        <v/>
      </c>
      <c r="L10" s="169"/>
      <c r="M10" s="1"/>
      <c r="N10" s="7" t="s">
        <v>27</v>
      </c>
      <c r="O10" s="1"/>
      <c r="P10" s="20">
        <f>SUM(P4:P9)</f>
        <v>0</v>
      </c>
      <c r="V10" s="7" t="s">
        <v>27</v>
      </c>
      <c r="W10" s="1"/>
      <c r="X10" s="20">
        <f>SUM(X4:X9)</f>
        <v>0</v>
      </c>
      <c r="Z10" s="111">
        <v>80</v>
      </c>
      <c r="AA10" s="112">
        <f>COUNTIFS($B$4:$B$19,"&gt;=80",$B$4:$B$19,"&lt;=89",$D$4:$D$19,AA$3)</f>
        <v>0</v>
      </c>
      <c r="AB10" s="112">
        <f>COUNTIFS($B$4:$B$19,"&gt;=80",$B$4:$B$19,"&lt;=89",$D$4:$D$19,AB$3)</f>
        <v>0</v>
      </c>
      <c r="AC10" s="112">
        <f t="shared" si="6"/>
        <v>0</v>
      </c>
    </row>
    <row r="11" spans="1:29" ht="39.75" customHeight="1" x14ac:dyDescent="0.15">
      <c r="A11" s="17">
        <v>8</v>
      </c>
      <c r="B11" s="123"/>
      <c r="C11" s="17" t="s">
        <v>6</v>
      </c>
      <c r="D11" s="123"/>
      <c r="E11" s="171" t="s">
        <v>9</v>
      </c>
      <c r="F11" s="123"/>
      <c r="G11" s="1" t="str">
        <f t="shared" si="0"/>
        <v/>
      </c>
      <c r="H11" s="123"/>
      <c r="I11" s="2" t="str">
        <f t="shared" si="1"/>
        <v/>
      </c>
      <c r="J11" s="124"/>
      <c r="K11" s="1" t="str">
        <f t="shared" si="2"/>
        <v/>
      </c>
      <c r="L11" s="2"/>
      <c r="M11" s="1"/>
      <c r="Z11" s="111" t="s">
        <v>27</v>
      </c>
      <c r="AA11" s="112">
        <f>SUM(AA4:AA10)</f>
        <v>0</v>
      </c>
      <c r="AB11" s="112">
        <f t="shared" ref="AB11:AC11" si="7">SUM(AB4:AB10)</f>
        <v>0</v>
      </c>
      <c r="AC11" s="112">
        <f t="shared" si="7"/>
        <v>0</v>
      </c>
    </row>
    <row r="12" spans="1:29" ht="39.75" customHeight="1" x14ac:dyDescent="0.15">
      <c r="A12" s="17">
        <v>9</v>
      </c>
      <c r="B12" s="123"/>
      <c r="C12" s="17" t="s">
        <v>6</v>
      </c>
      <c r="D12" s="123"/>
      <c r="E12" s="171" t="s">
        <v>9</v>
      </c>
      <c r="F12" s="123"/>
      <c r="G12" s="1" t="str">
        <f t="shared" si="0"/>
        <v/>
      </c>
      <c r="H12" s="123"/>
      <c r="I12" s="2" t="str">
        <f t="shared" si="1"/>
        <v/>
      </c>
      <c r="J12" s="124"/>
      <c r="K12" s="1" t="str">
        <f t="shared" si="2"/>
        <v/>
      </c>
      <c r="L12" s="2"/>
      <c r="M12" s="1"/>
    </row>
    <row r="13" spans="1:29" ht="39.75" customHeight="1" x14ac:dyDescent="0.15">
      <c r="A13" s="17">
        <v>10</v>
      </c>
      <c r="B13" s="123"/>
      <c r="C13" s="17" t="s">
        <v>6</v>
      </c>
      <c r="D13" s="123"/>
      <c r="E13" s="171" t="s">
        <v>9</v>
      </c>
      <c r="F13" s="123"/>
      <c r="G13" s="1" t="str">
        <f t="shared" si="0"/>
        <v/>
      </c>
      <c r="H13" s="123"/>
      <c r="I13" s="2" t="str">
        <f t="shared" si="1"/>
        <v/>
      </c>
      <c r="J13" s="124"/>
      <c r="K13" s="1" t="str">
        <f t="shared" si="2"/>
        <v/>
      </c>
      <c r="L13" s="2"/>
      <c r="M13" s="1"/>
    </row>
    <row r="14" spans="1:29" ht="39.75" customHeight="1" x14ac:dyDescent="0.15">
      <c r="A14" s="17">
        <v>11</v>
      </c>
      <c r="B14" s="123"/>
      <c r="C14" s="17" t="s">
        <v>6</v>
      </c>
      <c r="D14" s="123"/>
      <c r="E14" s="171" t="s">
        <v>9</v>
      </c>
      <c r="F14" s="123"/>
      <c r="G14" s="1" t="str">
        <f t="shared" si="0"/>
        <v/>
      </c>
      <c r="H14" s="123"/>
      <c r="I14" s="2" t="str">
        <f t="shared" si="1"/>
        <v/>
      </c>
      <c r="J14" s="124"/>
      <c r="K14" s="1" t="str">
        <f t="shared" si="2"/>
        <v/>
      </c>
      <c r="L14" s="2"/>
      <c r="M14" s="1"/>
    </row>
    <row r="15" spans="1:29" ht="39.75" customHeight="1" x14ac:dyDescent="0.15">
      <c r="A15" s="17">
        <v>12</v>
      </c>
      <c r="B15" s="123"/>
      <c r="C15" s="17" t="s">
        <v>6</v>
      </c>
      <c r="D15" s="123"/>
      <c r="E15" s="171" t="s">
        <v>9</v>
      </c>
      <c r="F15" s="123"/>
      <c r="G15" s="1" t="str">
        <f t="shared" si="0"/>
        <v/>
      </c>
      <c r="H15" s="123"/>
      <c r="I15" s="2" t="str">
        <f t="shared" si="1"/>
        <v/>
      </c>
      <c r="J15" s="124"/>
      <c r="K15" s="1" t="str">
        <f t="shared" si="2"/>
        <v/>
      </c>
      <c r="L15" s="2"/>
      <c r="M15" s="1"/>
    </row>
    <row r="16" spans="1:29" ht="39.75" customHeight="1" x14ac:dyDescent="0.15">
      <c r="A16" s="17">
        <v>13</v>
      </c>
      <c r="B16" s="123"/>
      <c r="C16" s="17" t="s">
        <v>6</v>
      </c>
      <c r="D16" s="123"/>
      <c r="E16" s="171" t="s">
        <v>9</v>
      </c>
      <c r="F16" s="123"/>
      <c r="G16" s="1" t="str">
        <f t="shared" si="0"/>
        <v/>
      </c>
      <c r="H16" s="123"/>
      <c r="I16" s="2" t="str">
        <f t="shared" si="1"/>
        <v/>
      </c>
      <c r="J16" s="124"/>
      <c r="K16" s="1" t="str">
        <f t="shared" si="2"/>
        <v/>
      </c>
      <c r="L16" s="2"/>
      <c r="M16" s="1"/>
    </row>
    <row r="17" spans="1:13" ht="39.75" customHeight="1" x14ac:dyDescent="0.15">
      <c r="A17" s="17">
        <v>14</v>
      </c>
      <c r="B17" s="123"/>
      <c r="C17" s="17" t="s">
        <v>6</v>
      </c>
      <c r="D17" s="123"/>
      <c r="E17" s="171" t="s">
        <v>9</v>
      </c>
      <c r="F17" s="123"/>
      <c r="G17" s="1" t="str">
        <f t="shared" si="0"/>
        <v/>
      </c>
      <c r="H17" s="123"/>
      <c r="I17" s="2" t="str">
        <f t="shared" si="1"/>
        <v/>
      </c>
      <c r="J17" s="124"/>
      <c r="K17" s="1" t="str">
        <f t="shared" si="2"/>
        <v/>
      </c>
      <c r="L17" s="2"/>
      <c r="M17" s="1"/>
    </row>
    <row r="18" spans="1:13" ht="39.75" customHeight="1" x14ac:dyDescent="0.15">
      <c r="A18" s="125">
        <v>15</v>
      </c>
      <c r="B18" s="123"/>
      <c r="C18" s="17" t="s">
        <v>6</v>
      </c>
      <c r="D18" s="123"/>
      <c r="E18" s="171" t="s">
        <v>9</v>
      </c>
      <c r="F18" s="123"/>
      <c r="G18" s="1" t="str">
        <f t="shared" si="0"/>
        <v/>
      </c>
      <c r="H18" s="123"/>
      <c r="I18" s="2" t="str">
        <f t="shared" si="1"/>
        <v/>
      </c>
      <c r="J18" s="124"/>
      <c r="K18" s="1" t="str">
        <f t="shared" si="2"/>
        <v/>
      </c>
      <c r="L18" s="2"/>
      <c r="M18" s="1"/>
    </row>
    <row r="19" spans="1:13" ht="39.75" customHeight="1" x14ac:dyDescent="0.15">
      <c r="A19" s="125">
        <v>16</v>
      </c>
      <c r="B19" s="122"/>
      <c r="C19" s="17" t="s">
        <v>6</v>
      </c>
      <c r="D19" s="122"/>
      <c r="E19" s="171"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tabSelected="1" view="pageBreakPreview" zoomScale="80" zoomScaleNormal="80" zoomScaleSheetLayoutView="80" workbookViewId="0">
      <pane ySplit="3" topLeftCell="A4" activePane="bottomLeft" state="frozen"/>
      <selection pane="bottomLeft" activeCell="H10" sqref="H10"/>
    </sheetView>
  </sheetViews>
  <sheetFormatPr defaultColWidth="8.875" defaultRowHeight="13.5" x14ac:dyDescent="0.15"/>
  <cols>
    <col min="1" max="1" width="10.875" style="22" customWidth="1"/>
    <col min="2" max="2" width="37.625" style="22" customWidth="1"/>
    <col min="3" max="3" width="9" style="23" customWidth="1"/>
    <col min="4" max="6" width="13.875" style="22" customWidth="1"/>
    <col min="7" max="7" width="2.125" style="22" customWidth="1"/>
    <col min="8" max="8" width="13.625" style="22" bestFit="1" customWidth="1"/>
    <col min="9" max="12" width="8.875" style="22"/>
    <col min="13" max="13" width="19.75" style="22" customWidth="1"/>
    <col min="14" max="14" width="2.75" style="22" customWidth="1"/>
    <col min="15" max="16384" width="8.875" style="22"/>
  </cols>
  <sheetData>
    <row r="1" spans="1:14" x14ac:dyDescent="0.15">
      <c r="I1" s="24"/>
    </row>
    <row r="2" spans="1:14" ht="24" x14ac:dyDescent="0.15">
      <c r="A2" s="184" t="s">
        <v>160</v>
      </c>
      <c r="B2" s="184"/>
      <c r="C2" s="184"/>
      <c r="D2" s="184"/>
      <c r="E2" s="184"/>
      <c r="F2" s="184"/>
      <c r="H2" s="25"/>
      <c r="I2" s="24"/>
      <c r="J2" s="26"/>
      <c r="K2" s="26"/>
      <c r="L2" s="26"/>
    </row>
    <row r="3" spans="1:14" ht="12.75" customHeight="1" x14ac:dyDescent="0.15">
      <c r="A3" s="27"/>
      <c r="B3" s="27"/>
      <c r="C3" s="27"/>
      <c r="D3" s="27"/>
      <c r="H3" s="25"/>
      <c r="I3" s="24"/>
      <c r="J3" s="26"/>
      <c r="K3" s="26"/>
      <c r="L3" s="26"/>
    </row>
    <row r="4" spans="1:14" ht="14.25" thickBot="1" x14ac:dyDescent="0.2">
      <c r="A4" s="28"/>
      <c r="B4" s="127">
        <v>43405</v>
      </c>
      <c r="C4" s="29" t="s">
        <v>94</v>
      </c>
      <c r="D4" s="30" t="s">
        <v>94</v>
      </c>
      <c r="E4" s="30" t="s">
        <v>94</v>
      </c>
      <c r="F4" s="30" t="s">
        <v>94</v>
      </c>
      <c r="H4" s="26"/>
      <c r="I4" s="26"/>
      <c r="J4" s="26"/>
      <c r="K4" s="26"/>
      <c r="L4" s="26"/>
    </row>
    <row r="5" spans="1:14" s="34" customFormat="1" ht="18" thickBot="1" x14ac:dyDescent="0.2">
      <c r="A5" s="182" t="s">
        <v>30</v>
      </c>
      <c r="B5" s="183"/>
      <c r="C5" s="53" t="s">
        <v>31</v>
      </c>
      <c r="D5" s="54" t="s">
        <v>32</v>
      </c>
      <c r="E5" s="55" t="s">
        <v>33</v>
      </c>
      <c r="F5" s="54" t="s">
        <v>34</v>
      </c>
      <c r="G5" s="31"/>
      <c r="I5" s="126" t="s">
        <v>63</v>
      </c>
      <c r="J5" s="99">
        <v>9</v>
      </c>
      <c r="K5" s="32" t="s">
        <v>64</v>
      </c>
      <c r="L5" s="33"/>
      <c r="M5" s="31"/>
      <c r="N5" s="31"/>
    </row>
    <row r="6" spans="1:14" ht="17.25" x14ac:dyDescent="0.15">
      <c r="A6" s="56" t="s">
        <v>35</v>
      </c>
      <c r="B6" s="57" t="s">
        <v>36</v>
      </c>
      <c r="C6" s="67">
        <f>'1日目'!P4</f>
        <v>1</v>
      </c>
      <c r="D6" s="58">
        <f>'2日目'!P4</f>
        <v>1</v>
      </c>
      <c r="E6" s="58">
        <f>'3日目'!P4</f>
        <v>0</v>
      </c>
      <c r="F6" s="59">
        <f>'4日目'!P4</f>
        <v>0</v>
      </c>
      <c r="G6" s="37"/>
      <c r="H6" s="38"/>
      <c r="I6" s="38"/>
      <c r="J6" s="38"/>
      <c r="K6" s="38"/>
      <c r="L6" s="38"/>
      <c r="M6" s="37"/>
      <c r="N6" s="37"/>
    </row>
    <row r="7" spans="1:14" ht="18" thickBot="1" x14ac:dyDescent="0.2">
      <c r="A7" s="60"/>
      <c r="B7" s="35" t="s">
        <v>37</v>
      </c>
      <c r="C7" s="39">
        <f>'1日目'!P5</f>
        <v>1</v>
      </c>
      <c r="D7" s="36">
        <f>'2日目'!P5</f>
        <v>5</v>
      </c>
      <c r="E7" s="36">
        <f>'3日目'!P5</f>
        <v>5</v>
      </c>
      <c r="F7" s="61">
        <f>'4日目'!P5</f>
        <v>0</v>
      </c>
      <c r="G7" s="38"/>
      <c r="H7" s="40"/>
      <c r="I7" s="101" t="s">
        <v>65</v>
      </c>
      <c r="J7" s="31"/>
      <c r="K7" s="31"/>
      <c r="L7" s="31"/>
      <c r="M7" s="37"/>
      <c r="N7" s="37"/>
    </row>
    <row r="8" spans="1:14" ht="17.25" x14ac:dyDescent="0.15">
      <c r="A8" s="62"/>
      <c r="B8" s="35" t="s">
        <v>38</v>
      </c>
      <c r="C8" s="39">
        <f>'1日目'!P6</f>
        <v>7</v>
      </c>
      <c r="D8" s="36">
        <f>'2日目'!P6</f>
        <v>0</v>
      </c>
      <c r="E8" s="36">
        <f>'3日目'!P6</f>
        <v>1</v>
      </c>
      <c r="F8" s="61">
        <f>'4日目'!P6</f>
        <v>0</v>
      </c>
      <c r="G8" s="38"/>
      <c r="H8" s="38"/>
      <c r="I8" s="102" t="s">
        <v>66</v>
      </c>
      <c r="J8" s="103" t="s">
        <v>67</v>
      </c>
      <c r="K8" s="103" t="s">
        <v>68</v>
      </c>
      <c r="L8" s="104" t="s">
        <v>27</v>
      </c>
      <c r="M8" s="37"/>
      <c r="N8" s="37"/>
    </row>
    <row r="9" spans="1:14" ht="17.25" x14ac:dyDescent="0.15">
      <c r="A9" s="62"/>
      <c r="B9" s="35" t="s">
        <v>39</v>
      </c>
      <c r="C9" s="39">
        <f>'1日目'!P7</f>
        <v>0</v>
      </c>
      <c r="D9" s="36">
        <f>'2日目'!P7</f>
        <v>0</v>
      </c>
      <c r="E9" s="36">
        <f>'3日目'!P7</f>
        <v>1</v>
      </c>
      <c r="F9" s="61">
        <f>'4日目'!P7</f>
        <v>0</v>
      </c>
      <c r="G9" s="38"/>
      <c r="H9" s="38"/>
      <c r="I9" s="105" t="s">
        <v>69</v>
      </c>
      <c r="J9" s="106">
        <f>'1日目'!AA4</f>
        <v>0</v>
      </c>
      <c r="K9" s="106">
        <f>'1日目'!AB4</f>
        <v>0</v>
      </c>
      <c r="L9" s="107">
        <f>SUM(J9:K9)</f>
        <v>0</v>
      </c>
      <c r="M9" s="37"/>
      <c r="N9" s="37"/>
    </row>
    <row r="10" spans="1:14" ht="17.25" x14ac:dyDescent="0.15">
      <c r="A10" s="62"/>
      <c r="B10" s="35" t="s">
        <v>40</v>
      </c>
      <c r="C10" s="39">
        <f>'1日目'!P8</f>
        <v>0</v>
      </c>
      <c r="D10" s="36">
        <f>'2日目'!P8</f>
        <v>1</v>
      </c>
      <c r="E10" s="36">
        <f>'3日目'!P8</f>
        <v>1</v>
      </c>
      <c r="F10" s="61">
        <f>'4日目'!P8</f>
        <v>0</v>
      </c>
      <c r="G10" s="38"/>
      <c r="H10" s="38"/>
      <c r="I10" s="105" t="s">
        <v>70</v>
      </c>
      <c r="J10" s="106">
        <f>'1日目'!AA5</f>
        <v>0</v>
      </c>
      <c r="K10" s="106">
        <f>'1日目'!AB5</f>
        <v>0</v>
      </c>
      <c r="L10" s="107">
        <f t="shared" ref="L10:L15" si="0">SUM(J10:K10)</f>
        <v>0</v>
      </c>
      <c r="M10" s="37"/>
      <c r="N10" s="37"/>
    </row>
    <row r="11" spans="1:14" ht="17.25" x14ac:dyDescent="0.15">
      <c r="A11" s="63"/>
      <c r="B11" s="41" t="s">
        <v>41</v>
      </c>
      <c r="C11" s="42">
        <f>'1日目'!P9</f>
        <v>0</v>
      </c>
      <c r="D11" s="36">
        <f>'2日目'!P9</f>
        <v>2</v>
      </c>
      <c r="E11" s="43">
        <f>'3日目'!P9</f>
        <v>1</v>
      </c>
      <c r="F11" s="64">
        <f>'4日目'!P9</f>
        <v>0</v>
      </c>
      <c r="G11" s="38"/>
      <c r="H11" s="38"/>
      <c r="I11" s="105" t="s">
        <v>71</v>
      </c>
      <c r="J11" s="106">
        <f>'1日目'!AA6</f>
        <v>0</v>
      </c>
      <c r="K11" s="106">
        <f>'1日目'!AB6</f>
        <v>0</v>
      </c>
      <c r="L11" s="107">
        <f t="shared" si="0"/>
        <v>0</v>
      </c>
      <c r="M11" s="37"/>
      <c r="N11" s="37"/>
    </row>
    <row r="12" spans="1:14" ht="18" thickBot="1" x14ac:dyDescent="0.2">
      <c r="A12" s="65"/>
      <c r="B12" s="68" t="s">
        <v>42</v>
      </c>
      <c r="C12" s="69">
        <f>SUM(C6:C11)</f>
        <v>9</v>
      </c>
      <c r="D12" s="71">
        <f>SUM(D6:D11)</f>
        <v>9</v>
      </c>
      <c r="E12" s="71">
        <f>SUM(E6:E11)</f>
        <v>9</v>
      </c>
      <c r="F12" s="72">
        <f>SUM(F6:F11)</f>
        <v>0</v>
      </c>
      <c r="G12" s="37"/>
      <c r="H12" s="38"/>
      <c r="I12" s="105" t="s">
        <v>72</v>
      </c>
      <c r="J12" s="106">
        <v>0</v>
      </c>
      <c r="K12" s="106">
        <f>'1日目'!AB7</f>
        <v>1</v>
      </c>
      <c r="L12" s="107">
        <f t="shared" si="0"/>
        <v>1</v>
      </c>
      <c r="M12" s="37"/>
      <c r="N12" s="37"/>
    </row>
    <row r="13" spans="1:14" ht="17.25" x14ac:dyDescent="0.15">
      <c r="A13" s="56" t="s">
        <v>43</v>
      </c>
      <c r="B13" s="57" t="s">
        <v>44</v>
      </c>
      <c r="C13" s="58">
        <f>'1日目'!T4</f>
        <v>4</v>
      </c>
      <c r="D13" s="67">
        <f>'2日目'!T4</f>
        <v>6</v>
      </c>
      <c r="E13" s="36">
        <f>'3日目'!T4</f>
        <v>6</v>
      </c>
      <c r="F13" s="61">
        <f>'4日目'!T4</f>
        <v>0</v>
      </c>
      <c r="G13" s="37"/>
      <c r="H13" s="40"/>
      <c r="I13" s="105" t="s">
        <v>73</v>
      </c>
      <c r="J13" s="106">
        <f>'1日目'!AA8</f>
        <v>2</v>
      </c>
      <c r="K13" s="106">
        <f>'1日目'!AB8</f>
        <v>1</v>
      </c>
      <c r="L13" s="107">
        <f t="shared" si="0"/>
        <v>3</v>
      </c>
      <c r="M13" s="37"/>
      <c r="N13" s="37"/>
    </row>
    <row r="14" spans="1:14" ht="17.25" x14ac:dyDescent="0.15">
      <c r="A14" s="62"/>
      <c r="B14" s="35" t="s">
        <v>45</v>
      </c>
      <c r="C14" s="36">
        <f>'1日目'!T5</f>
        <v>4</v>
      </c>
      <c r="D14" s="39">
        <f>'2日目'!T5</f>
        <v>0</v>
      </c>
      <c r="E14" s="36">
        <f>'3日目'!T5</f>
        <v>1</v>
      </c>
      <c r="F14" s="61">
        <f>'4日目'!T5</f>
        <v>0</v>
      </c>
      <c r="G14" s="37"/>
      <c r="H14" s="40"/>
      <c r="I14" s="105" t="s">
        <v>74</v>
      </c>
      <c r="J14" s="106">
        <f>'1日目'!AA9</f>
        <v>4</v>
      </c>
      <c r="K14" s="106">
        <f>'1日目'!AB9</f>
        <v>0</v>
      </c>
      <c r="L14" s="107">
        <f t="shared" si="0"/>
        <v>4</v>
      </c>
      <c r="M14" s="37"/>
      <c r="N14" s="37"/>
    </row>
    <row r="15" spans="1:14" ht="17.25" x14ac:dyDescent="0.15">
      <c r="A15" s="62"/>
      <c r="B15" s="35" t="s">
        <v>46</v>
      </c>
      <c r="C15" s="36">
        <f>'1日目'!T6</f>
        <v>1</v>
      </c>
      <c r="D15" s="39">
        <f>'2日目'!T6</f>
        <v>0</v>
      </c>
      <c r="E15" s="36">
        <f>'3日目'!T6</f>
        <v>0</v>
      </c>
      <c r="F15" s="61">
        <f>'4日目'!T6</f>
        <v>0</v>
      </c>
      <c r="G15" s="37"/>
      <c r="H15" s="40"/>
      <c r="I15" s="105" t="s">
        <v>75</v>
      </c>
      <c r="J15" s="106">
        <f>'1日目'!AA10</f>
        <v>0</v>
      </c>
      <c r="K15" s="106">
        <f>'1日目'!AB10</f>
        <v>0</v>
      </c>
      <c r="L15" s="107">
        <f t="shared" si="0"/>
        <v>0</v>
      </c>
      <c r="M15" s="37"/>
      <c r="N15" s="37"/>
    </row>
    <row r="16" spans="1:14" ht="18" thickBot="1" x14ac:dyDescent="0.2">
      <c r="A16" s="62"/>
      <c r="B16" s="35" t="s">
        <v>40</v>
      </c>
      <c r="C16" s="36">
        <f>'1日目'!T7</f>
        <v>0</v>
      </c>
      <c r="D16" s="39">
        <f>'2日目'!T7</f>
        <v>1</v>
      </c>
      <c r="E16" s="36">
        <f>'3日目'!T7</f>
        <v>1</v>
      </c>
      <c r="F16" s="61">
        <f>'4日目'!T7</f>
        <v>0</v>
      </c>
      <c r="G16" s="37"/>
      <c r="H16" s="40"/>
      <c r="I16" s="108" t="s">
        <v>76</v>
      </c>
      <c r="J16" s="109">
        <f>SUM(J9:J15)</f>
        <v>6</v>
      </c>
      <c r="K16" s="109">
        <f t="shared" ref="K16:L16" si="1">SUM(K9:K15)</f>
        <v>2</v>
      </c>
      <c r="L16" s="110">
        <f t="shared" si="1"/>
        <v>8</v>
      </c>
      <c r="M16" s="37"/>
      <c r="N16" s="37"/>
    </row>
    <row r="17" spans="1:14" ht="17.25" x14ac:dyDescent="0.15">
      <c r="A17" s="63"/>
      <c r="B17" s="41" t="s">
        <v>41</v>
      </c>
      <c r="C17" s="43">
        <f>'1日目'!T8</f>
        <v>0</v>
      </c>
      <c r="D17" s="42">
        <f>'2日目'!T8</f>
        <v>2</v>
      </c>
      <c r="E17" s="36">
        <f>'3日目'!T8</f>
        <v>1</v>
      </c>
      <c r="F17" s="61">
        <f>'4日目'!T8</f>
        <v>0</v>
      </c>
      <c r="G17" s="37"/>
      <c r="H17" s="40"/>
      <c r="I17" s="38"/>
      <c r="J17" s="38"/>
      <c r="K17" s="38"/>
      <c r="L17" s="38"/>
      <c r="M17" s="37"/>
      <c r="N17" s="37"/>
    </row>
    <row r="18" spans="1:14" ht="18" thickBot="1" x14ac:dyDescent="0.2">
      <c r="A18" s="65"/>
      <c r="B18" s="68" t="s">
        <v>42</v>
      </c>
      <c r="C18" s="70">
        <f>SUM(C13:C17)</f>
        <v>9</v>
      </c>
      <c r="D18" s="36">
        <f>SUM(D13:D17)</f>
        <v>9</v>
      </c>
      <c r="E18" s="71">
        <f>SUM(E13:E17)</f>
        <v>9</v>
      </c>
      <c r="F18" s="72">
        <f>SUM(F13:F17)</f>
        <v>0</v>
      </c>
      <c r="G18" s="37"/>
      <c r="H18" s="38"/>
      <c r="I18" s="38"/>
      <c r="J18" s="38"/>
      <c r="K18" s="38"/>
      <c r="L18" s="38"/>
      <c r="M18" s="37"/>
      <c r="N18" s="37"/>
    </row>
    <row r="19" spans="1:14" ht="17.25" x14ac:dyDescent="0.15">
      <c r="A19" s="56" t="s">
        <v>47</v>
      </c>
      <c r="B19" s="57" t="s">
        <v>48</v>
      </c>
      <c r="C19" s="58">
        <f>'1日目'!X4</f>
        <v>1</v>
      </c>
      <c r="D19" s="67">
        <f>'2日目'!X4</f>
        <v>1</v>
      </c>
      <c r="E19" s="36">
        <f>'3日目'!X4</f>
        <v>1</v>
      </c>
      <c r="F19" s="61">
        <f>'4日目'!X4</f>
        <v>0</v>
      </c>
      <c r="G19" s="37"/>
      <c r="H19" s="38"/>
      <c r="I19" s="38"/>
      <c r="J19" s="38"/>
      <c r="K19" s="38"/>
      <c r="L19" s="38"/>
      <c r="M19" s="37"/>
      <c r="N19" s="37"/>
    </row>
    <row r="20" spans="1:14" ht="17.25" x14ac:dyDescent="0.15">
      <c r="A20" s="62"/>
      <c r="B20" s="44" t="s">
        <v>49</v>
      </c>
      <c r="C20" s="36">
        <f>'1日目'!X5</f>
        <v>0</v>
      </c>
      <c r="D20" s="39">
        <f>'2日目'!X5</f>
        <v>1</v>
      </c>
      <c r="E20" s="36">
        <f>'3日目'!X5</f>
        <v>0</v>
      </c>
      <c r="F20" s="61">
        <f>'4日目'!X5</f>
        <v>0</v>
      </c>
      <c r="G20" s="37"/>
      <c r="H20" s="38"/>
      <c r="I20" s="38"/>
      <c r="J20" s="38"/>
      <c r="K20" s="38"/>
      <c r="L20" s="38"/>
      <c r="M20" s="37"/>
      <c r="N20" s="37"/>
    </row>
    <row r="21" spans="1:14" ht="17.25" x14ac:dyDescent="0.15">
      <c r="A21" s="62"/>
      <c r="B21" s="35" t="s">
        <v>38</v>
      </c>
      <c r="C21" s="36">
        <f>'1日目'!X6</f>
        <v>3</v>
      </c>
      <c r="D21" s="39">
        <f>'2日目'!X6</f>
        <v>2</v>
      </c>
      <c r="E21" s="36">
        <f>'3日目'!X6</f>
        <v>2</v>
      </c>
      <c r="F21" s="61">
        <f>'4日目'!X6</f>
        <v>0</v>
      </c>
      <c r="G21" s="37"/>
      <c r="H21" s="38"/>
      <c r="I21" s="38"/>
      <c r="J21" s="38"/>
      <c r="K21" s="38"/>
      <c r="L21" s="38"/>
      <c r="M21" s="37"/>
      <c r="N21" s="37"/>
    </row>
    <row r="22" spans="1:14" ht="17.25" x14ac:dyDescent="0.15">
      <c r="A22" s="60"/>
      <c r="B22" s="44" t="s">
        <v>50</v>
      </c>
      <c r="C22" s="36">
        <f>'1日目'!X7</f>
        <v>5</v>
      </c>
      <c r="D22" s="39">
        <f>'2日目'!X7</f>
        <v>2</v>
      </c>
      <c r="E22" s="36">
        <f>'3日目'!X7</f>
        <v>4</v>
      </c>
      <c r="F22" s="61">
        <f>'4日目'!X7</f>
        <v>0</v>
      </c>
      <c r="G22" s="38"/>
      <c r="H22" s="38"/>
      <c r="I22" s="38"/>
      <c r="J22" s="38"/>
      <c r="K22" s="38"/>
      <c r="L22" s="38"/>
      <c r="M22" s="37"/>
      <c r="N22" s="37"/>
    </row>
    <row r="23" spans="1:14" ht="17.25" x14ac:dyDescent="0.15">
      <c r="A23" s="62"/>
      <c r="B23" s="35" t="s">
        <v>40</v>
      </c>
      <c r="C23" s="36">
        <f>'1日目'!X8</f>
        <v>0</v>
      </c>
      <c r="D23" s="39">
        <f>'2日目'!X8</f>
        <v>1</v>
      </c>
      <c r="E23" s="36">
        <f>'3日目'!X8</f>
        <v>1</v>
      </c>
      <c r="F23" s="61">
        <f>'4日目'!X8</f>
        <v>0</v>
      </c>
      <c r="G23" s="37"/>
      <c r="H23" s="38"/>
      <c r="I23" s="38"/>
      <c r="J23" s="38"/>
      <c r="K23" s="38"/>
      <c r="L23" s="38"/>
      <c r="M23" s="37"/>
      <c r="N23" s="37"/>
    </row>
    <row r="24" spans="1:14" ht="17.25" x14ac:dyDescent="0.15">
      <c r="A24" s="63"/>
      <c r="B24" s="41" t="s">
        <v>41</v>
      </c>
      <c r="C24" s="36">
        <f>'1日目'!X9</f>
        <v>0</v>
      </c>
      <c r="D24" s="39">
        <f>'2日目'!X9</f>
        <v>2</v>
      </c>
      <c r="E24" s="36">
        <f>'3日目'!X9</f>
        <v>1</v>
      </c>
      <c r="F24" s="61">
        <f>'4日目'!X9</f>
        <v>0</v>
      </c>
      <c r="G24" s="37"/>
      <c r="H24" s="38"/>
      <c r="I24" s="38"/>
      <c r="J24" s="38"/>
      <c r="K24" s="38"/>
      <c r="L24" s="38"/>
      <c r="M24" s="37"/>
      <c r="N24" s="37"/>
    </row>
    <row r="25" spans="1:14" ht="18" thickBot="1" x14ac:dyDescent="0.2">
      <c r="A25" s="65"/>
      <c r="B25" s="68" t="s">
        <v>42</v>
      </c>
      <c r="C25" s="71">
        <f>SUM(C19:C24)</f>
        <v>9</v>
      </c>
      <c r="D25" s="66">
        <f>SUM(D19:D24)</f>
        <v>9</v>
      </c>
      <c r="E25" s="71">
        <f>SUM(E19:E24)</f>
        <v>9</v>
      </c>
      <c r="F25" s="72">
        <f>SUM(F19:F24)</f>
        <v>0</v>
      </c>
      <c r="G25" s="37"/>
      <c r="H25" s="38"/>
      <c r="I25" s="38"/>
      <c r="J25" s="38"/>
      <c r="K25" s="38"/>
      <c r="L25" s="38"/>
      <c r="M25" s="37"/>
      <c r="N25" s="37"/>
    </row>
    <row r="26" spans="1:14" ht="18" thickBot="1" x14ac:dyDescent="0.2">
      <c r="A26" s="100" t="s">
        <v>51</v>
      </c>
      <c r="B26" s="185" t="s">
        <v>161</v>
      </c>
      <c r="C26" s="185"/>
      <c r="D26" s="185"/>
      <c r="E26" s="185"/>
      <c r="F26" s="185"/>
      <c r="G26" s="37"/>
      <c r="H26" s="37"/>
      <c r="I26" s="37"/>
      <c r="J26" s="37"/>
      <c r="K26" s="37"/>
      <c r="L26" s="37"/>
      <c r="M26" s="37"/>
      <c r="N26" s="37"/>
    </row>
    <row r="27" spans="1:14" ht="17.25" x14ac:dyDescent="0.15">
      <c r="A27" s="47"/>
      <c r="B27" s="186"/>
      <c r="C27" s="186"/>
      <c r="D27" s="186"/>
      <c r="E27" s="186"/>
      <c r="F27" s="186"/>
      <c r="G27" s="37"/>
      <c r="H27" s="37"/>
      <c r="I27" s="37"/>
      <c r="J27" s="37"/>
      <c r="K27" s="37"/>
      <c r="L27" s="37"/>
      <c r="M27" s="37"/>
      <c r="N27" s="37"/>
    </row>
    <row r="28" spans="1:14" ht="17.25" x14ac:dyDescent="0.15">
      <c r="A28" s="47"/>
      <c r="B28" s="186"/>
      <c r="C28" s="186"/>
      <c r="D28" s="186"/>
      <c r="E28" s="186"/>
      <c r="F28" s="186"/>
      <c r="G28" s="37"/>
      <c r="H28" s="37"/>
      <c r="I28" s="37"/>
      <c r="J28" s="37"/>
      <c r="K28" s="37"/>
      <c r="L28" s="37"/>
      <c r="M28" s="37"/>
      <c r="N28" s="37"/>
    </row>
    <row r="29" spans="1:14" ht="17.25" x14ac:dyDescent="0.15">
      <c r="A29" s="47"/>
      <c r="B29" s="186"/>
      <c r="C29" s="186"/>
      <c r="D29" s="186"/>
      <c r="E29" s="186"/>
      <c r="F29" s="186"/>
      <c r="G29" s="37"/>
      <c r="H29" s="37"/>
      <c r="I29" s="37"/>
      <c r="J29" s="37"/>
      <c r="K29" s="37"/>
      <c r="L29" s="37"/>
      <c r="M29" s="37"/>
      <c r="N29" s="37"/>
    </row>
    <row r="30" spans="1:14" ht="17.25" x14ac:dyDescent="0.15">
      <c r="A30" s="47"/>
      <c r="B30" s="186"/>
      <c r="C30" s="186"/>
      <c r="D30" s="186"/>
      <c r="E30" s="186"/>
      <c r="F30" s="186"/>
      <c r="G30" s="37"/>
      <c r="H30" s="37"/>
      <c r="I30" s="37"/>
      <c r="J30" s="37"/>
      <c r="K30" s="37"/>
      <c r="L30" s="37"/>
      <c r="M30" s="37"/>
      <c r="N30" s="37"/>
    </row>
    <row r="31" spans="1:14" ht="17.25" x14ac:dyDescent="0.15">
      <c r="A31" s="47"/>
      <c r="B31" s="186"/>
      <c r="C31" s="186"/>
      <c r="D31" s="186"/>
      <c r="E31" s="186"/>
      <c r="F31" s="186"/>
      <c r="G31" s="37"/>
      <c r="H31" s="37"/>
      <c r="I31" s="37"/>
      <c r="J31" s="37"/>
      <c r="K31" s="37"/>
      <c r="L31" s="37"/>
      <c r="M31" s="37"/>
      <c r="N31" s="37"/>
    </row>
    <row r="32" spans="1:14" ht="17.25" x14ac:dyDescent="0.15">
      <c r="A32" s="47"/>
      <c r="B32" s="186"/>
      <c r="C32" s="186"/>
      <c r="D32" s="186"/>
      <c r="E32" s="186"/>
      <c r="F32" s="186"/>
      <c r="G32" s="37"/>
      <c r="H32" s="37"/>
      <c r="I32" s="37"/>
      <c r="J32" s="37"/>
      <c r="K32" s="37"/>
      <c r="L32" s="37"/>
      <c r="M32" s="37"/>
      <c r="N32" s="37"/>
    </row>
    <row r="33" spans="1:14" ht="17.25" x14ac:dyDescent="0.15">
      <c r="A33" s="47"/>
      <c r="B33" s="186"/>
      <c r="C33" s="186"/>
      <c r="D33" s="186"/>
      <c r="E33" s="186"/>
      <c r="F33" s="186"/>
      <c r="G33" s="37"/>
      <c r="H33" s="37"/>
      <c r="I33" s="37"/>
      <c r="J33" s="37"/>
      <c r="K33" s="37"/>
      <c r="L33" s="37"/>
      <c r="M33" s="37"/>
      <c r="N33" s="37"/>
    </row>
    <row r="34" spans="1:14" ht="17.25" x14ac:dyDescent="0.15">
      <c r="A34" s="47"/>
      <c r="B34" s="186"/>
      <c r="C34" s="186"/>
      <c r="D34" s="186"/>
      <c r="E34" s="186"/>
      <c r="F34" s="186"/>
      <c r="G34" s="37"/>
      <c r="H34" s="37"/>
      <c r="I34" s="37"/>
      <c r="J34" s="37"/>
      <c r="K34" s="37"/>
      <c r="L34" s="37"/>
      <c r="M34" s="37"/>
      <c r="N34" s="37"/>
    </row>
    <row r="35" spans="1:14" ht="17.25" x14ac:dyDescent="0.15">
      <c r="A35" s="47"/>
      <c r="B35" s="186"/>
      <c r="C35" s="186"/>
      <c r="D35" s="186"/>
      <c r="E35" s="186"/>
      <c r="F35" s="186"/>
      <c r="G35" s="37"/>
      <c r="H35" s="37"/>
      <c r="I35" s="37"/>
      <c r="J35" s="37"/>
      <c r="K35" s="37"/>
      <c r="L35" s="37"/>
      <c r="M35" s="37"/>
      <c r="N35" s="37"/>
    </row>
    <row r="36" spans="1:14" ht="17.25" x14ac:dyDescent="0.15">
      <c r="A36" s="47"/>
      <c r="B36" s="38"/>
      <c r="C36" s="45"/>
      <c r="D36" s="46"/>
      <c r="E36" s="45"/>
      <c r="F36" s="45"/>
      <c r="G36" s="37"/>
      <c r="H36" s="37"/>
      <c r="I36" s="37"/>
      <c r="J36" s="37"/>
      <c r="K36" s="37"/>
      <c r="L36" s="37"/>
      <c r="M36" s="37"/>
      <c r="N36" s="37"/>
    </row>
    <row r="37" spans="1:14" x14ac:dyDescent="0.15">
      <c r="D37" s="48"/>
      <c r="E37" s="48"/>
    </row>
    <row r="38" spans="1:14" x14ac:dyDescent="0.15">
      <c r="D38" s="48"/>
      <c r="E38" s="48"/>
    </row>
    <row r="39" spans="1:14" x14ac:dyDescent="0.15">
      <c r="D39" s="49"/>
      <c r="E39" s="48"/>
    </row>
    <row r="40" spans="1:14" x14ac:dyDescent="0.15">
      <c r="E40" s="48"/>
    </row>
    <row r="41" spans="1:14" x14ac:dyDescent="0.15">
      <c r="D41" s="49"/>
      <c r="E41" s="49"/>
    </row>
    <row r="43" spans="1:14" x14ac:dyDescent="0.15">
      <c r="D43" s="49"/>
      <c r="E43" s="49"/>
    </row>
    <row r="45" spans="1:14" x14ac:dyDescent="0.15">
      <c r="D45" s="49"/>
      <c r="E45" s="49"/>
    </row>
    <row r="47" spans="1:14" x14ac:dyDescent="0.15">
      <c r="D47" s="49"/>
      <c r="E47" s="49"/>
    </row>
    <row r="49" spans="4:5" x14ac:dyDescent="0.15">
      <c r="D49" s="48"/>
      <c r="E49" s="48"/>
    </row>
    <row r="50" spans="4:5" x14ac:dyDescent="0.15">
      <c r="D50" s="49"/>
      <c r="E50" s="49"/>
    </row>
    <row r="52" spans="4:5" x14ac:dyDescent="0.15">
      <c r="D52" s="49"/>
      <c r="E52" s="49"/>
    </row>
    <row r="53" spans="4:5" x14ac:dyDescent="0.15">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topLeftCell="A4" zoomScaleNormal="100" workbookViewId="0">
      <selection activeCell="L8" sqref="L8"/>
    </sheetView>
  </sheetViews>
  <sheetFormatPr defaultColWidth="8.875" defaultRowHeight="13.5" x14ac:dyDescent="0.15"/>
  <cols>
    <col min="1" max="1" width="9" style="22" customWidth="1"/>
    <col min="2" max="2" width="5.875" style="22" customWidth="1"/>
    <col min="3" max="13" width="8.875" style="22"/>
    <col min="14" max="14" width="2.5" style="22" customWidth="1"/>
    <col min="15" max="16384" width="8.875" style="22"/>
  </cols>
  <sheetData>
    <row r="2" spans="1:12" s="50" customFormat="1" ht="16.5" customHeight="1" x14ac:dyDescent="0.15">
      <c r="C2" s="51" t="s">
        <v>52</v>
      </c>
      <c r="D2" s="51"/>
      <c r="E2" s="51"/>
    </row>
    <row r="3" spans="1:12" s="50" customFormat="1" ht="16.5" customHeight="1" x14ac:dyDescent="0.15"/>
    <row r="4" spans="1:12" s="50" customFormat="1" ht="16.5" customHeight="1" x14ac:dyDescent="0.15">
      <c r="A4" s="52" t="s">
        <v>53</v>
      </c>
      <c r="B4" s="50" t="s">
        <v>78</v>
      </c>
    </row>
    <row r="5" spans="1:12" s="50" customFormat="1" ht="16.5" customHeight="1" x14ac:dyDescent="0.15">
      <c r="B5" s="52" t="s">
        <v>54</v>
      </c>
      <c r="C5" s="50" t="s">
        <v>81</v>
      </c>
    </row>
    <row r="6" spans="1:12" s="50" customFormat="1" ht="16.5" customHeight="1" x14ac:dyDescent="0.15">
      <c r="B6" s="52" t="s">
        <v>79</v>
      </c>
      <c r="C6" s="50" t="s">
        <v>84</v>
      </c>
    </row>
    <row r="7" spans="1:12" s="50" customFormat="1" ht="16.5" customHeight="1" x14ac:dyDescent="0.15">
      <c r="A7" s="52" t="s">
        <v>53</v>
      </c>
      <c r="B7" s="113" t="s">
        <v>80</v>
      </c>
    </row>
    <row r="8" spans="1:12" s="50" customFormat="1" ht="16.5" customHeight="1" x14ac:dyDescent="0.15">
      <c r="B8" s="52" t="s">
        <v>54</v>
      </c>
      <c r="C8" s="50" t="s">
        <v>82</v>
      </c>
    </row>
    <row r="9" spans="1:12" s="50" customFormat="1" ht="16.5" customHeight="1" x14ac:dyDescent="0.15">
      <c r="B9" s="52" t="s">
        <v>79</v>
      </c>
      <c r="C9" s="50" t="s">
        <v>83</v>
      </c>
    </row>
    <row r="10" spans="1:12" s="50" customFormat="1" ht="17.45" customHeight="1" x14ac:dyDescent="0.15">
      <c r="A10" s="52" t="s">
        <v>62</v>
      </c>
      <c r="B10" s="187" t="s">
        <v>61</v>
      </c>
      <c r="C10" s="187"/>
      <c r="D10" s="187"/>
      <c r="E10" s="187"/>
      <c r="F10" s="114"/>
      <c r="G10" s="114"/>
      <c r="H10" s="114"/>
      <c r="I10" s="114"/>
      <c r="J10" s="114"/>
      <c r="K10" s="114"/>
      <c r="L10" s="114"/>
    </row>
    <row r="11" spans="1:12" s="50" customFormat="1" ht="16.5" customHeight="1" x14ac:dyDescent="0.15"/>
    <row r="12" spans="1:12" s="50" customFormat="1" ht="16.5" customHeight="1" x14ac:dyDescent="0.15">
      <c r="A12" s="52" t="s">
        <v>53</v>
      </c>
      <c r="B12" s="50" t="s">
        <v>56</v>
      </c>
    </row>
    <row r="13" spans="1:12" s="50" customFormat="1" ht="16.5" customHeight="1" x14ac:dyDescent="0.15">
      <c r="A13" s="52"/>
      <c r="B13" s="113">
        <v>1</v>
      </c>
      <c r="C13" s="50" t="s">
        <v>85</v>
      </c>
    </row>
    <row r="14" spans="1:12" s="50" customFormat="1" ht="16.5" customHeight="1" x14ac:dyDescent="0.15">
      <c r="B14" s="52" t="s">
        <v>54</v>
      </c>
      <c r="C14" s="50" t="s">
        <v>88</v>
      </c>
    </row>
    <row r="15" spans="1:12" s="50" customFormat="1" ht="16.5" customHeight="1" x14ac:dyDescent="0.15">
      <c r="B15" s="52" t="s">
        <v>55</v>
      </c>
      <c r="C15" s="50" t="s">
        <v>89</v>
      </c>
    </row>
    <row r="16" spans="1:12" s="50" customFormat="1" ht="16.5" customHeight="1" x14ac:dyDescent="0.15">
      <c r="B16" s="52" t="s">
        <v>57</v>
      </c>
      <c r="C16" s="50" t="s">
        <v>90</v>
      </c>
    </row>
    <row r="17" spans="1:9" s="50" customFormat="1" ht="16.5" customHeight="1" x14ac:dyDescent="0.15">
      <c r="B17" s="52" t="s">
        <v>59</v>
      </c>
      <c r="C17" s="50" t="s">
        <v>91</v>
      </c>
    </row>
    <row r="18" spans="1:9" s="50" customFormat="1" ht="16.5" customHeight="1" x14ac:dyDescent="0.15"/>
    <row r="19" spans="1:9" s="50" customFormat="1" ht="16.5" customHeight="1" x14ac:dyDescent="0.15">
      <c r="B19" s="113">
        <v>2</v>
      </c>
      <c r="C19" s="50" t="s">
        <v>92</v>
      </c>
    </row>
    <row r="20" spans="1:9" s="50" customFormat="1" ht="16.5" customHeight="1" x14ac:dyDescent="0.15">
      <c r="A20" s="52"/>
      <c r="B20" s="52" t="s">
        <v>86</v>
      </c>
      <c r="C20" s="50" t="s">
        <v>93</v>
      </c>
    </row>
    <row r="21" spans="1:9" s="50" customFormat="1" ht="16.5" customHeight="1" x14ac:dyDescent="0.15">
      <c r="B21" s="52" t="s">
        <v>79</v>
      </c>
      <c r="C21" s="50" t="s">
        <v>87</v>
      </c>
    </row>
    <row r="22" spans="1:9" s="50" customFormat="1" ht="16.5" customHeight="1" x14ac:dyDescent="0.15"/>
    <row r="23" spans="1:9" s="50" customFormat="1" ht="16.5" customHeight="1" x14ac:dyDescent="0.15"/>
    <row r="24" spans="1:9" ht="16.5" customHeight="1" x14ac:dyDescent="0.15">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75" defaultRowHeight="13.5" x14ac:dyDescent="0.15"/>
  <cols>
    <col min="1" max="1" width="3.25" style="74" customWidth="1"/>
    <col min="2" max="2" width="3.125" style="74" customWidth="1"/>
    <col min="3" max="3" width="2.875" style="74" customWidth="1"/>
    <col min="4" max="4" width="3.125" style="74" customWidth="1"/>
    <col min="5" max="5" width="3.5" style="74" customWidth="1"/>
    <col min="6" max="6" width="2.875" style="74" customWidth="1"/>
    <col min="7" max="7" width="14.5" style="77" customWidth="1"/>
    <col min="8" max="8" width="3.25" style="74" customWidth="1"/>
    <col min="9" max="9" width="21.5" style="77" customWidth="1"/>
    <col min="10" max="10" width="3" style="74" customWidth="1"/>
    <col min="11" max="11" width="18.625" style="77" customWidth="1"/>
    <col min="12" max="12" width="52.625" style="77" customWidth="1"/>
    <col min="13" max="13" width="4.625" style="77" customWidth="1"/>
    <col min="14" max="14" width="3.5" style="77" customWidth="1"/>
    <col min="15" max="15" width="17.625" style="77" customWidth="1"/>
    <col min="16" max="16" width="6.25" style="77" customWidth="1"/>
    <col min="17" max="17" width="2.25" style="77" customWidth="1"/>
    <col min="18" max="18" width="4.875" style="77" customWidth="1"/>
    <col min="19" max="19" width="28.5" style="77" customWidth="1"/>
    <col min="20" max="20" width="7.375" style="77" customWidth="1"/>
    <col min="21" max="21" width="3.75" style="77" customWidth="1"/>
    <col min="22" max="22" width="4.25" style="77" customWidth="1"/>
    <col min="23" max="23" width="23.25" style="77" customWidth="1"/>
    <col min="24" max="24" width="6.5" style="77" customWidth="1"/>
    <col min="25" max="16384" width="8.875" style="77"/>
  </cols>
  <sheetData>
    <row r="1" spans="1:29" ht="26.25" customHeight="1" x14ac:dyDescent="0.15">
      <c r="E1" s="192" t="s">
        <v>60</v>
      </c>
      <c r="F1" s="192"/>
      <c r="G1" s="192"/>
      <c r="H1" s="192"/>
      <c r="I1" s="192"/>
      <c r="J1" s="192"/>
      <c r="K1" s="192"/>
      <c r="L1" s="192"/>
    </row>
    <row r="2" spans="1:29" ht="9.9499999999999993" customHeight="1" x14ac:dyDescent="0.15">
      <c r="E2" s="193"/>
      <c r="F2" s="193"/>
      <c r="G2" s="194"/>
      <c r="H2" s="194"/>
      <c r="I2" s="194"/>
      <c r="J2" s="194"/>
      <c r="K2" s="194"/>
      <c r="L2" s="194"/>
    </row>
    <row r="3" spans="1:29" ht="27.95" customHeight="1" x14ac:dyDescent="0.15">
      <c r="A3" s="80" t="s">
        <v>26</v>
      </c>
      <c r="B3" s="195" t="s">
        <v>0</v>
      </c>
      <c r="C3" s="196"/>
      <c r="D3" s="196"/>
      <c r="E3" s="197"/>
      <c r="F3" s="198" t="s">
        <v>1</v>
      </c>
      <c r="G3" s="199"/>
      <c r="H3" s="198" t="s">
        <v>2</v>
      </c>
      <c r="I3" s="199"/>
      <c r="J3" s="198" t="s">
        <v>3</v>
      </c>
      <c r="K3" s="199"/>
      <c r="L3" s="121" t="s">
        <v>4</v>
      </c>
      <c r="N3" s="188" t="s">
        <v>10</v>
      </c>
      <c r="O3" s="189"/>
      <c r="P3" s="86" t="s">
        <v>25</v>
      </c>
      <c r="Q3" s="78"/>
      <c r="R3" s="188" t="s">
        <v>11</v>
      </c>
      <c r="S3" s="189"/>
      <c r="T3" s="87" t="s">
        <v>25</v>
      </c>
      <c r="U3" s="79"/>
      <c r="V3" s="190" t="s">
        <v>12</v>
      </c>
      <c r="W3" s="191"/>
      <c r="X3" s="96" t="s">
        <v>25</v>
      </c>
      <c r="Z3" s="111" t="s">
        <v>77</v>
      </c>
      <c r="AA3" s="111" t="s">
        <v>7</v>
      </c>
      <c r="AB3" s="111" t="s">
        <v>8</v>
      </c>
      <c r="AC3" s="111" t="s">
        <v>27</v>
      </c>
    </row>
    <row r="4" spans="1:29" ht="50.1" customHeight="1" x14ac:dyDescent="0.15">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x14ac:dyDescent="0.15">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15">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x14ac:dyDescent="0.15">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x14ac:dyDescent="0.15">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x14ac:dyDescent="0.15">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x14ac:dyDescent="0.15">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x14ac:dyDescent="0.15">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x14ac:dyDescent="0.15">
      <c r="A12" s="75">
        <v>9</v>
      </c>
      <c r="B12" s="115"/>
      <c r="C12" s="82" t="s">
        <v>6</v>
      </c>
      <c r="D12" s="117"/>
      <c r="E12" s="84" t="s">
        <v>9</v>
      </c>
      <c r="F12" s="118"/>
      <c r="G12" s="81" t="str">
        <f t="shared" si="6"/>
        <v/>
      </c>
      <c r="H12" s="119"/>
      <c r="I12" s="81" t="str">
        <f t="shared" si="0"/>
        <v/>
      </c>
      <c r="J12" s="120"/>
      <c r="K12" s="81" t="str">
        <f t="shared" si="1"/>
        <v/>
      </c>
      <c r="L12" s="76"/>
    </row>
    <row r="13" spans="1:29" ht="30" customHeight="1" x14ac:dyDescent="0.15">
      <c r="A13" s="75">
        <v>10</v>
      </c>
      <c r="B13" s="115"/>
      <c r="C13" s="82" t="s">
        <v>6</v>
      </c>
      <c r="D13" s="117"/>
      <c r="E13" s="84" t="s">
        <v>9</v>
      </c>
      <c r="F13" s="118"/>
      <c r="G13" s="81" t="str">
        <f t="shared" si="6"/>
        <v/>
      </c>
      <c r="H13" s="119"/>
      <c r="I13" s="81" t="str">
        <f t="shared" si="0"/>
        <v/>
      </c>
      <c r="J13" s="120"/>
      <c r="K13" s="81" t="str">
        <f t="shared" si="1"/>
        <v/>
      </c>
      <c r="L13" s="76"/>
    </row>
    <row r="14" spans="1:29" ht="30" customHeight="1" x14ac:dyDescent="0.15">
      <c r="A14" s="75">
        <v>11</v>
      </c>
      <c r="B14" s="115"/>
      <c r="C14" s="82" t="s">
        <v>6</v>
      </c>
      <c r="D14" s="117"/>
      <c r="E14" s="84" t="s">
        <v>9</v>
      </c>
      <c r="F14" s="118"/>
      <c r="G14" s="81" t="str">
        <f t="shared" si="6"/>
        <v/>
      </c>
      <c r="H14" s="119"/>
      <c r="I14" s="81" t="str">
        <f t="shared" si="0"/>
        <v/>
      </c>
      <c r="J14" s="120"/>
      <c r="K14" s="81" t="str">
        <f t="shared" si="1"/>
        <v/>
      </c>
      <c r="L14" s="76"/>
    </row>
    <row r="15" spans="1:29" ht="30" customHeight="1" x14ac:dyDescent="0.15">
      <c r="A15" s="75">
        <v>12</v>
      </c>
      <c r="B15" s="115"/>
      <c r="C15" s="82" t="s">
        <v>6</v>
      </c>
      <c r="D15" s="117"/>
      <c r="E15" s="84" t="s">
        <v>9</v>
      </c>
      <c r="F15" s="118"/>
      <c r="G15" s="81" t="str">
        <f t="shared" si="6"/>
        <v/>
      </c>
      <c r="H15" s="119"/>
      <c r="I15" s="81" t="str">
        <f t="shared" si="0"/>
        <v/>
      </c>
      <c r="J15" s="120"/>
      <c r="K15" s="81" t="str">
        <f t="shared" si="1"/>
        <v/>
      </c>
      <c r="L15" s="76"/>
    </row>
    <row r="16" spans="1:29" ht="30" customHeight="1" x14ac:dyDescent="0.15">
      <c r="A16" s="75">
        <v>13</v>
      </c>
      <c r="B16" s="115"/>
      <c r="C16" s="82" t="s">
        <v>6</v>
      </c>
      <c r="D16" s="117"/>
      <c r="E16" s="84" t="s">
        <v>9</v>
      </c>
      <c r="F16" s="118"/>
      <c r="G16" s="81" t="str">
        <f t="shared" si="6"/>
        <v/>
      </c>
      <c r="H16" s="119"/>
      <c r="I16" s="81" t="str">
        <f t="shared" si="0"/>
        <v/>
      </c>
      <c r="J16" s="120"/>
      <c r="K16" s="81" t="str">
        <f t="shared" si="1"/>
        <v/>
      </c>
      <c r="L16" s="76"/>
    </row>
    <row r="17" spans="1:12" ht="31.15" customHeight="1" x14ac:dyDescent="0.15">
      <c r="A17" s="75">
        <v>14</v>
      </c>
      <c r="B17" s="115"/>
      <c r="C17" s="82" t="s">
        <v>6</v>
      </c>
      <c r="D17" s="117"/>
      <c r="E17" s="84" t="s">
        <v>9</v>
      </c>
      <c r="F17" s="118"/>
      <c r="G17" s="81" t="str">
        <f t="shared" si="6"/>
        <v/>
      </c>
      <c r="H17" s="119"/>
      <c r="I17" s="81" t="str">
        <f t="shared" si="0"/>
        <v/>
      </c>
      <c r="J17" s="119"/>
      <c r="K17" s="81" t="str">
        <f t="shared" si="1"/>
        <v/>
      </c>
      <c r="L17" s="73"/>
    </row>
    <row r="18" spans="1:12" ht="24" customHeight="1" x14ac:dyDescent="0.15">
      <c r="A18" s="75">
        <v>15</v>
      </c>
      <c r="B18" s="116"/>
      <c r="C18" s="83" t="s">
        <v>6</v>
      </c>
      <c r="D18" s="116"/>
      <c r="E18" s="85" t="s">
        <v>9</v>
      </c>
      <c r="F18" s="116"/>
      <c r="G18" s="81" t="str">
        <f t="shared" si="6"/>
        <v/>
      </c>
      <c r="H18" s="119"/>
      <c r="I18" s="81" t="str">
        <f t="shared" si="0"/>
        <v/>
      </c>
      <c r="J18" s="119"/>
      <c r="K18" s="81" t="str">
        <f t="shared" si="1"/>
        <v/>
      </c>
      <c r="L18" s="73"/>
    </row>
    <row r="19" spans="1:12" ht="34.15" customHeight="1" x14ac:dyDescent="0.15">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topLeftCell="A52" zoomScale="60" zoomScaleNormal="100" workbookViewId="0">
      <selection activeCell="E100" sqref="E100"/>
    </sheetView>
  </sheetViews>
  <sheetFormatPr defaultRowHeight="13.5" x14ac:dyDescent="0.1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75" customHeight="1" x14ac:dyDescent="0.15"/>
    <row r="2" spans="1:8" ht="35.1" customHeight="1" x14ac:dyDescent="0.15">
      <c r="A2" s="201" t="s">
        <v>95</v>
      </c>
      <c r="B2" s="201"/>
      <c r="C2" s="201"/>
      <c r="D2" s="201"/>
      <c r="E2" s="131" t="s">
        <v>126</v>
      </c>
      <c r="F2" s="132"/>
      <c r="G2" s="133"/>
      <c r="H2" s="134"/>
    </row>
    <row r="3" spans="1:8" ht="35.1" customHeight="1" thickBot="1" x14ac:dyDescent="0.2">
      <c r="A3" s="135" t="s">
        <v>96</v>
      </c>
      <c r="B3" s="202" t="s">
        <v>123</v>
      </c>
      <c r="C3" s="203"/>
      <c r="D3" s="136" t="s">
        <v>97</v>
      </c>
      <c r="E3" s="137" t="s">
        <v>98</v>
      </c>
      <c r="F3" s="138"/>
      <c r="G3" s="128"/>
      <c r="H3" s="128"/>
    </row>
    <row r="4" spans="1:8" ht="35.1" customHeight="1" thickTop="1" x14ac:dyDescent="0.15">
      <c r="A4" s="139" t="s">
        <v>99</v>
      </c>
      <c r="B4" s="140" t="s">
        <v>100</v>
      </c>
      <c r="C4" s="141" t="s">
        <v>101</v>
      </c>
      <c r="D4" s="141" t="s">
        <v>102</v>
      </c>
      <c r="E4" s="142" t="s">
        <v>103</v>
      </c>
      <c r="F4" s="128"/>
      <c r="G4" s="128"/>
      <c r="H4" s="128"/>
    </row>
    <row r="5" spans="1:8" ht="35.1" customHeight="1" x14ac:dyDescent="0.15">
      <c r="A5" s="143" t="s">
        <v>104</v>
      </c>
      <c r="B5" s="144" t="s">
        <v>105</v>
      </c>
      <c r="C5" s="145" t="s">
        <v>106</v>
      </c>
      <c r="D5" s="146" t="s">
        <v>107</v>
      </c>
      <c r="E5" s="147"/>
      <c r="F5" s="128"/>
      <c r="G5" s="128"/>
      <c r="H5" s="128"/>
    </row>
    <row r="6" spans="1:8" ht="35.1" customHeight="1" thickBot="1" x14ac:dyDescent="0.2">
      <c r="A6" s="135" t="s">
        <v>108</v>
      </c>
      <c r="B6" s="148" t="s">
        <v>109</v>
      </c>
      <c r="C6" s="149" t="s">
        <v>110</v>
      </c>
      <c r="D6" s="150" t="s">
        <v>102</v>
      </c>
      <c r="E6" s="151" t="s">
        <v>111</v>
      </c>
      <c r="F6" s="128"/>
      <c r="G6" s="128"/>
      <c r="H6" s="128"/>
    </row>
    <row r="7" spans="1:8" ht="30" customHeight="1" thickTop="1" x14ac:dyDescent="0.15">
      <c r="A7" s="152" t="s">
        <v>112</v>
      </c>
      <c r="B7" s="128"/>
      <c r="C7" s="128"/>
      <c r="D7" s="153" t="s">
        <v>113</v>
      </c>
      <c r="E7" s="154" t="s">
        <v>114</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15">
      <c r="A16" s="130" t="s">
        <v>115</v>
      </c>
      <c r="E16" s="159" t="s">
        <v>116</v>
      </c>
      <c r="F16" s="128"/>
      <c r="G16" s="128"/>
      <c r="H16" s="129"/>
    </row>
    <row r="17" spans="1:8" ht="20.100000000000001" customHeight="1" x14ac:dyDescent="0.15"/>
    <row r="18" spans="1:8" ht="20.100000000000001" customHeight="1" x14ac:dyDescent="0.15"/>
    <row r="19" spans="1:8" ht="24.95" customHeight="1" x14ac:dyDescent="0.15">
      <c r="A19" s="128"/>
      <c r="B19" s="128"/>
      <c r="C19" s="128"/>
      <c r="D19" s="128"/>
      <c r="E19" s="128"/>
      <c r="F19" s="129"/>
      <c r="G19" s="129"/>
      <c r="H19" s="129"/>
    </row>
    <row r="20" spans="1:8" ht="35.1" customHeight="1" x14ac:dyDescent="0.15">
      <c r="A20" s="201" t="s">
        <v>95</v>
      </c>
      <c r="B20" s="201"/>
      <c r="C20" s="201"/>
      <c r="D20" s="201"/>
      <c r="E20" s="131" t="s">
        <v>127</v>
      </c>
      <c r="F20" s="132"/>
      <c r="G20" s="133"/>
      <c r="H20" s="134"/>
    </row>
    <row r="21" spans="1:8" ht="35.1" customHeight="1" thickBot="1" x14ac:dyDescent="0.2">
      <c r="A21" s="135" t="s">
        <v>96</v>
      </c>
      <c r="B21" s="202" t="s">
        <v>123</v>
      </c>
      <c r="C21" s="203"/>
      <c r="D21" s="136" t="s">
        <v>97</v>
      </c>
      <c r="E21" s="137" t="s">
        <v>98</v>
      </c>
      <c r="F21" s="160"/>
      <c r="G21" s="200"/>
      <c r="H21" s="200"/>
    </row>
    <row r="22" spans="1:8" ht="35.1" customHeight="1" thickTop="1" x14ac:dyDescent="0.15">
      <c r="A22" s="139" t="s">
        <v>99</v>
      </c>
      <c r="B22" s="140" t="s">
        <v>100</v>
      </c>
      <c r="C22" s="141" t="s">
        <v>101</v>
      </c>
      <c r="D22" s="141" t="s">
        <v>102</v>
      </c>
      <c r="E22" s="142" t="s">
        <v>103</v>
      </c>
      <c r="F22" s="128"/>
      <c r="G22" s="128"/>
      <c r="H22" s="128"/>
    </row>
    <row r="23" spans="1:8" ht="35.1" customHeight="1" x14ac:dyDescent="0.15">
      <c r="A23" s="143" t="s">
        <v>104</v>
      </c>
      <c r="B23" s="144" t="s">
        <v>105</v>
      </c>
      <c r="C23" s="145" t="s">
        <v>106</v>
      </c>
      <c r="D23" s="146" t="s">
        <v>107</v>
      </c>
      <c r="E23" s="147"/>
      <c r="F23" s="161"/>
      <c r="G23" s="128"/>
      <c r="H23" s="128"/>
    </row>
    <row r="24" spans="1:8" ht="35.1" customHeight="1" thickBot="1" x14ac:dyDescent="0.2">
      <c r="A24" s="135" t="s">
        <v>108</v>
      </c>
      <c r="B24" s="148" t="s">
        <v>109</v>
      </c>
      <c r="C24" s="149" t="s">
        <v>110</v>
      </c>
      <c r="D24" s="150" t="s">
        <v>102</v>
      </c>
      <c r="E24" s="151" t="s">
        <v>111</v>
      </c>
      <c r="F24" s="162"/>
      <c r="G24" s="128"/>
      <c r="H24" s="162"/>
    </row>
    <row r="25" spans="1:8" ht="30" customHeight="1" thickTop="1" x14ac:dyDescent="0.15">
      <c r="A25" s="152" t="s">
        <v>112</v>
      </c>
      <c r="B25" s="128"/>
      <c r="C25" s="128"/>
      <c r="D25" s="153" t="s">
        <v>113</v>
      </c>
      <c r="E25" s="154" t="s">
        <v>114</v>
      </c>
      <c r="F25" s="128"/>
      <c r="G25" s="128"/>
      <c r="H25" s="128"/>
    </row>
    <row r="26" spans="1:8" ht="30" customHeight="1" x14ac:dyDescent="0.15">
      <c r="A26" s="152"/>
      <c r="B26" s="128"/>
      <c r="C26" s="128"/>
      <c r="D26" s="128"/>
      <c r="E26" s="155"/>
      <c r="F26" s="128"/>
      <c r="G26" s="128"/>
      <c r="H26" s="128"/>
    </row>
    <row r="27" spans="1:8" ht="30" customHeight="1" x14ac:dyDescent="0.15">
      <c r="A27" s="152"/>
      <c r="B27" s="128"/>
      <c r="C27" s="128"/>
      <c r="D27" s="128"/>
      <c r="E27" s="155"/>
      <c r="F27" s="128"/>
      <c r="G27" s="128"/>
      <c r="H27" s="128"/>
    </row>
    <row r="28" spans="1:8" ht="30" customHeight="1" x14ac:dyDescent="0.15">
      <c r="A28" s="152"/>
      <c r="B28" s="128"/>
      <c r="C28" s="128"/>
      <c r="D28" s="128"/>
      <c r="E28" s="155"/>
      <c r="F28" s="128"/>
      <c r="G28" s="128"/>
      <c r="H28" s="128"/>
    </row>
    <row r="29" spans="1:8" ht="30" customHeight="1" x14ac:dyDescent="0.15">
      <c r="A29" s="152"/>
      <c r="B29" s="128"/>
      <c r="C29" s="128"/>
      <c r="D29" s="128"/>
      <c r="E29" s="155"/>
      <c r="F29" s="128"/>
      <c r="G29" s="128"/>
      <c r="H29" s="128"/>
    </row>
    <row r="30" spans="1:8" ht="30" customHeight="1" x14ac:dyDescent="0.15">
      <c r="A30" s="152"/>
      <c r="B30" s="128"/>
      <c r="C30" s="128"/>
      <c r="D30" s="128"/>
      <c r="E30" s="155"/>
      <c r="F30" s="128"/>
      <c r="G30" s="128"/>
      <c r="H30" s="128"/>
    </row>
    <row r="31" spans="1:8" ht="30" customHeight="1" x14ac:dyDescent="0.15">
      <c r="A31" s="152"/>
      <c r="B31" s="128"/>
      <c r="C31" s="128"/>
      <c r="D31" s="128"/>
      <c r="E31" s="155"/>
      <c r="F31" s="128"/>
      <c r="G31" s="128"/>
      <c r="H31" s="128"/>
    </row>
    <row r="32" spans="1:8" ht="30" customHeight="1" x14ac:dyDescent="0.15">
      <c r="A32" s="152"/>
      <c r="B32" s="128"/>
      <c r="C32" s="128"/>
      <c r="D32" s="128"/>
      <c r="E32" s="155"/>
      <c r="F32" s="128"/>
      <c r="G32" s="128"/>
      <c r="H32" s="128"/>
    </row>
    <row r="33" spans="1:8" ht="30" customHeight="1" x14ac:dyDescent="0.15">
      <c r="A33" s="156"/>
      <c r="B33" s="157"/>
      <c r="C33" s="157"/>
      <c r="D33" s="157"/>
      <c r="E33" s="158"/>
      <c r="F33" s="128"/>
      <c r="G33" s="128"/>
      <c r="H33" s="128"/>
    </row>
    <row r="34" spans="1:8" ht="24.95" customHeight="1" x14ac:dyDescent="0.15">
      <c r="A34" s="130" t="s">
        <v>115</v>
      </c>
      <c r="E34" s="159" t="s">
        <v>116</v>
      </c>
      <c r="F34" s="128"/>
      <c r="G34" s="128"/>
      <c r="H34" s="129"/>
    </row>
    <row r="35" spans="1:8" ht="15" customHeight="1" x14ac:dyDescent="0.15"/>
    <row r="36" spans="1:8" ht="35.1" customHeight="1" x14ac:dyDescent="0.15">
      <c r="A36" s="201" t="s">
        <v>95</v>
      </c>
      <c r="B36" s="201"/>
      <c r="C36" s="201"/>
      <c r="D36" s="201"/>
      <c r="E36" s="131" t="s">
        <v>128</v>
      </c>
      <c r="F36" s="132"/>
      <c r="G36" s="133"/>
      <c r="H36" s="134"/>
    </row>
    <row r="37" spans="1:8" ht="35.1" customHeight="1" thickBot="1" x14ac:dyDescent="0.2">
      <c r="A37" s="135" t="s">
        <v>96</v>
      </c>
      <c r="B37" s="202" t="s">
        <v>123</v>
      </c>
      <c r="C37" s="203"/>
      <c r="D37" s="136" t="s">
        <v>125</v>
      </c>
      <c r="E37" s="137" t="s">
        <v>98</v>
      </c>
      <c r="F37" s="138"/>
      <c r="G37" s="128"/>
      <c r="H37" s="128"/>
    </row>
    <row r="38" spans="1:8" ht="35.1" customHeight="1" thickTop="1" x14ac:dyDescent="0.15">
      <c r="A38" s="139" t="s">
        <v>99</v>
      </c>
      <c r="B38" s="140" t="s">
        <v>100</v>
      </c>
      <c r="C38" s="141" t="s">
        <v>101</v>
      </c>
      <c r="D38" s="141" t="s">
        <v>102</v>
      </c>
      <c r="E38" s="142" t="s">
        <v>103</v>
      </c>
      <c r="F38" s="128"/>
      <c r="G38" s="128"/>
      <c r="H38" s="128"/>
    </row>
    <row r="39" spans="1:8" ht="35.1" customHeight="1" x14ac:dyDescent="0.15">
      <c r="A39" s="143" t="s">
        <v>104</v>
      </c>
      <c r="B39" s="144" t="s">
        <v>105</v>
      </c>
      <c r="C39" s="145" t="s">
        <v>106</v>
      </c>
      <c r="D39" s="146" t="s">
        <v>107</v>
      </c>
      <c r="E39" s="147"/>
      <c r="F39" s="128"/>
      <c r="G39" s="128"/>
      <c r="H39" s="128"/>
    </row>
    <row r="40" spans="1:8" ht="35.1" customHeight="1" thickBot="1" x14ac:dyDescent="0.2">
      <c r="A40" s="135" t="s">
        <v>108</v>
      </c>
      <c r="B40" s="148" t="s">
        <v>109</v>
      </c>
      <c r="C40" s="149" t="s">
        <v>110</v>
      </c>
      <c r="D40" s="150" t="s">
        <v>102</v>
      </c>
      <c r="E40" s="151" t="s">
        <v>111</v>
      </c>
      <c r="F40" s="128"/>
      <c r="G40" s="128"/>
      <c r="H40" s="128"/>
    </row>
    <row r="41" spans="1:8" ht="30" customHeight="1" thickTop="1" x14ac:dyDescent="0.15">
      <c r="A41" s="152" t="s">
        <v>112</v>
      </c>
      <c r="B41" s="128"/>
      <c r="C41" s="128"/>
      <c r="D41" s="153" t="s">
        <v>113</v>
      </c>
      <c r="E41" s="154" t="s">
        <v>114</v>
      </c>
      <c r="F41" s="128"/>
      <c r="G41" s="128"/>
      <c r="H41" s="128"/>
    </row>
    <row r="42" spans="1:8" ht="30" customHeight="1" x14ac:dyDescent="0.15">
      <c r="A42" s="152"/>
      <c r="B42" s="128"/>
      <c r="C42" s="128"/>
      <c r="D42" s="128"/>
      <c r="E42" s="155"/>
      <c r="F42" s="128"/>
      <c r="G42" s="128"/>
      <c r="H42" s="128"/>
    </row>
    <row r="43" spans="1:8" ht="30" customHeight="1" x14ac:dyDescent="0.15">
      <c r="A43" s="152"/>
      <c r="B43" s="128"/>
      <c r="C43" s="128"/>
      <c r="D43" s="128"/>
      <c r="E43" s="155"/>
      <c r="F43" s="128"/>
      <c r="G43" s="128"/>
      <c r="H43" s="128"/>
    </row>
    <row r="44" spans="1:8" ht="30" customHeight="1" x14ac:dyDescent="0.15">
      <c r="A44" s="152"/>
      <c r="B44" s="128"/>
      <c r="C44" s="128"/>
      <c r="D44" s="128"/>
      <c r="E44" s="155"/>
      <c r="F44" s="128"/>
      <c r="G44" s="128"/>
      <c r="H44" s="128"/>
    </row>
    <row r="45" spans="1:8" ht="30" customHeight="1" x14ac:dyDescent="0.15">
      <c r="A45" s="152"/>
      <c r="B45" s="128"/>
      <c r="C45" s="128"/>
      <c r="D45" s="128"/>
      <c r="E45" s="155"/>
      <c r="F45" s="128"/>
      <c r="G45" s="128"/>
      <c r="H45" s="128"/>
    </row>
    <row r="46" spans="1:8" ht="30" customHeight="1" x14ac:dyDescent="0.15">
      <c r="A46" s="152"/>
      <c r="B46" s="128"/>
      <c r="C46" s="128"/>
      <c r="D46" s="128"/>
      <c r="E46" s="155"/>
      <c r="F46" s="128"/>
      <c r="G46" s="128"/>
      <c r="H46" s="128"/>
    </row>
    <row r="47" spans="1:8" ht="30" customHeight="1" x14ac:dyDescent="0.15">
      <c r="A47" s="152"/>
      <c r="B47" s="128"/>
      <c r="C47" s="128"/>
      <c r="D47" s="128"/>
      <c r="E47" s="155"/>
      <c r="F47" s="128"/>
      <c r="G47" s="128"/>
      <c r="H47" s="128"/>
    </row>
    <row r="48" spans="1:8" ht="30" customHeight="1" x14ac:dyDescent="0.15">
      <c r="A48" s="152"/>
      <c r="B48" s="128"/>
      <c r="C48" s="128"/>
      <c r="D48" s="128"/>
      <c r="E48" s="155"/>
      <c r="F48" s="128"/>
      <c r="G48" s="128"/>
      <c r="H48" s="128"/>
    </row>
    <row r="49" spans="1:8" ht="30" customHeight="1" x14ac:dyDescent="0.15">
      <c r="A49" s="156"/>
      <c r="B49" s="157"/>
      <c r="C49" s="157"/>
      <c r="D49" s="157"/>
      <c r="E49" s="158"/>
      <c r="F49" s="128"/>
      <c r="G49" s="128"/>
      <c r="H49" s="128"/>
    </row>
    <row r="50" spans="1:8" ht="20.100000000000001" customHeight="1" x14ac:dyDescent="0.15">
      <c r="A50" s="130" t="s">
        <v>115</v>
      </c>
      <c r="E50" s="159" t="s">
        <v>116</v>
      </c>
      <c r="F50" s="128"/>
      <c r="G50" s="128"/>
      <c r="H50" s="129"/>
    </row>
    <row r="51" spans="1:8" ht="20.100000000000001" customHeight="1" x14ac:dyDescent="0.15"/>
    <row r="52" spans="1:8" ht="20.100000000000001" customHeight="1" x14ac:dyDescent="0.15"/>
    <row r="53" spans="1:8" ht="24.95" customHeight="1" x14ac:dyDescent="0.15">
      <c r="A53" s="128"/>
      <c r="B53" s="128"/>
      <c r="C53" s="128"/>
      <c r="D53" s="128"/>
      <c r="E53" s="128"/>
      <c r="F53" s="129"/>
      <c r="G53" s="129"/>
      <c r="H53" s="129"/>
    </row>
    <row r="54" spans="1:8" ht="35.1" customHeight="1" x14ac:dyDescent="0.15">
      <c r="A54" s="201" t="s">
        <v>95</v>
      </c>
      <c r="B54" s="201"/>
      <c r="C54" s="201"/>
      <c r="D54" s="201"/>
      <c r="E54" s="131" t="s">
        <v>128</v>
      </c>
      <c r="F54" s="132"/>
      <c r="G54" s="133"/>
      <c r="H54" s="134"/>
    </row>
    <row r="55" spans="1:8" ht="35.1" customHeight="1" thickBot="1" x14ac:dyDescent="0.2">
      <c r="A55" s="135" t="s">
        <v>96</v>
      </c>
      <c r="B55" s="202" t="s">
        <v>123</v>
      </c>
      <c r="C55" s="203"/>
      <c r="D55" s="136" t="s">
        <v>125</v>
      </c>
      <c r="E55" s="137" t="s">
        <v>98</v>
      </c>
      <c r="F55" s="160"/>
      <c r="G55" s="200"/>
      <c r="H55" s="200"/>
    </row>
    <row r="56" spans="1:8" ht="35.1" customHeight="1" thickTop="1" x14ac:dyDescent="0.15">
      <c r="A56" s="139" t="s">
        <v>99</v>
      </c>
      <c r="B56" s="140" t="s">
        <v>100</v>
      </c>
      <c r="C56" s="141" t="s">
        <v>101</v>
      </c>
      <c r="D56" s="141" t="s">
        <v>102</v>
      </c>
      <c r="E56" s="142" t="s">
        <v>103</v>
      </c>
      <c r="F56" s="128"/>
      <c r="G56" s="128"/>
      <c r="H56" s="128"/>
    </row>
    <row r="57" spans="1:8" ht="35.1" customHeight="1" x14ac:dyDescent="0.15">
      <c r="A57" s="143" t="s">
        <v>104</v>
      </c>
      <c r="B57" s="144" t="s">
        <v>105</v>
      </c>
      <c r="C57" s="145" t="s">
        <v>106</v>
      </c>
      <c r="D57" s="146" t="s">
        <v>107</v>
      </c>
      <c r="E57" s="147"/>
      <c r="F57" s="161"/>
      <c r="G57" s="128"/>
      <c r="H57" s="128"/>
    </row>
    <row r="58" spans="1:8" ht="35.1" customHeight="1" thickBot="1" x14ac:dyDescent="0.2">
      <c r="A58" s="135" t="s">
        <v>108</v>
      </c>
      <c r="B58" s="148" t="s">
        <v>109</v>
      </c>
      <c r="C58" s="149" t="s">
        <v>110</v>
      </c>
      <c r="D58" s="150" t="s">
        <v>102</v>
      </c>
      <c r="E58" s="151" t="s">
        <v>111</v>
      </c>
      <c r="F58" s="162"/>
      <c r="G58" s="128"/>
      <c r="H58" s="162"/>
    </row>
    <row r="59" spans="1:8" ht="30" customHeight="1" thickTop="1" x14ac:dyDescent="0.15">
      <c r="A59" s="152" t="s">
        <v>112</v>
      </c>
      <c r="B59" s="128"/>
      <c r="C59" s="128"/>
      <c r="D59" s="153" t="s">
        <v>113</v>
      </c>
      <c r="E59" s="154" t="s">
        <v>114</v>
      </c>
      <c r="F59" s="128"/>
      <c r="G59" s="128"/>
      <c r="H59" s="128"/>
    </row>
    <row r="60" spans="1:8" ht="30" customHeight="1" x14ac:dyDescent="0.15">
      <c r="A60" s="152"/>
      <c r="B60" s="128"/>
      <c r="C60" s="128"/>
      <c r="D60" s="128"/>
      <c r="E60" s="155"/>
      <c r="F60" s="128"/>
      <c r="G60" s="128"/>
      <c r="H60" s="128"/>
    </row>
    <row r="61" spans="1:8" ht="30" customHeight="1" x14ac:dyDescent="0.15">
      <c r="A61" s="152"/>
      <c r="B61" s="128"/>
      <c r="C61" s="128"/>
      <c r="D61" s="128"/>
      <c r="E61" s="155"/>
      <c r="F61" s="128"/>
      <c r="G61" s="128"/>
      <c r="H61" s="128"/>
    </row>
    <row r="62" spans="1:8" ht="30" customHeight="1" x14ac:dyDescent="0.15">
      <c r="A62" s="152"/>
      <c r="B62" s="128"/>
      <c r="C62" s="128"/>
      <c r="D62" s="128"/>
      <c r="E62" s="155"/>
      <c r="F62" s="128"/>
      <c r="G62" s="128"/>
      <c r="H62" s="128"/>
    </row>
    <row r="63" spans="1:8" ht="30" customHeight="1" x14ac:dyDescent="0.15">
      <c r="A63" s="152"/>
      <c r="B63" s="128"/>
      <c r="C63" s="128"/>
      <c r="D63" s="128"/>
      <c r="E63" s="155"/>
      <c r="F63" s="128"/>
      <c r="G63" s="128"/>
      <c r="H63" s="128"/>
    </row>
    <row r="64" spans="1:8" ht="30" customHeight="1" x14ac:dyDescent="0.15">
      <c r="A64" s="152"/>
      <c r="B64" s="128"/>
      <c r="C64" s="128"/>
      <c r="D64" s="128"/>
      <c r="E64" s="155"/>
      <c r="F64" s="128"/>
      <c r="G64" s="128"/>
      <c r="H64" s="128"/>
    </row>
    <row r="65" spans="1:8" ht="30" customHeight="1" x14ac:dyDescent="0.15">
      <c r="A65" s="152"/>
      <c r="B65" s="128"/>
      <c r="C65" s="128"/>
      <c r="D65" s="128"/>
      <c r="E65" s="155"/>
      <c r="F65" s="128"/>
      <c r="G65" s="128"/>
      <c r="H65" s="128"/>
    </row>
    <row r="66" spans="1:8" ht="30" customHeight="1" x14ac:dyDescent="0.15">
      <c r="A66" s="152"/>
      <c r="B66" s="128"/>
      <c r="C66" s="128"/>
      <c r="D66" s="128"/>
      <c r="E66" s="155"/>
      <c r="F66" s="128"/>
      <c r="G66" s="128"/>
      <c r="H66" s="128"/>
    </row>
    <row r="67" spans="1:8" ht="30" customHeight="1" x14ac:dyDescent="0.15">
      <c r="A67" s="156"/>
      <c r="B67" s="157"/>
      <c r="C67" s="157"/>
      <c r="D67" s="157"/>
      <c r="E67" s="158"/>
      <c r="F67" s="128"/>
      <c r="G67" s="128"/>
      <c r="H67" s="128"/>
    </row>
    <row r="68" spans="1:8" ht="24.95" customHeight="1" x14ac:dyDescent="0.15">
      <c r="A68" s="130" t="s">
        <v>115</v>
      </c>
      <c r="E68" s="159" t="s">
        <v>116</v>
      </c>
      <c r="F68" s="128"/>
      <c r="G68" s="128"/>
      <c r="H68" s="129"/>
    </row>
    <row r="70" spans="1:8" ht="24.95" customHeight="1" x14ac:dyDescent="0.15">
      <c r="A70" s="128"/>
      <c r="B70" s="128"/>
      <c r="C70" s="128"/>
      <c r="D70" s="128"/>
      <c r="E70" s="128"/>
      <c r="F70" s="129"/>
      <c r="G70" s="129"/>
      <c r="H70" s="129"/>
    </row>
    <row r="71" spans="1:8" ht="35.1" customHeight="1" x14ac:dyDescent="0.15">
      <c r="A71" s="201" t="s">
        <v>95</v>
      </c>
      <c r="B71" s="201"/>
      <c r="C71" s="201"/>
      <c r="D71" s="201"/>
      <c r="E71" s="131" t="s">
        <v>129</v>
      </c>
      <c r="F71" s="132"/>
      <c r="G71" s="133"/>
      <c r="H71" s="134"/>
    </row>
    <row r="72" spans="1:8" ht="35.1" customHeight="1" thickBot="1" x14ac:dyDescent="0.2">
      <c r="A72" s="135" t="s">
        <v>96</v>
      </c>
      <c r="B72" s="202" t="s">
        <v>123</v>
      </c>
      <c r="C72" s="203"/>
      <c r="D72" s="136" t="s">
        <v>124</v>
      </c>
      <c r="E72" s="137" t="s">
        <v>98</v>
      </c>
      <c r="F72" s="138"/>
      <c r="G72" s="128"/>
      <c r="H72" s="128"/>
    </row>
    <row r="73" spans="1:8" ht="35.1" customHeight="1" thickTop="1" x14ac:dyDescent="0.15">
      <c r="A73" s="139" t="s">
        <v>99</v>
      </c>
      <c r="B73" s="140" t="s">
        <v>100</v>
      </c>
      <c r="C73" s="141" t="s">
        <v>101</v>
      </c>
      <c r="D73" s="141" t="s">
        <v>102</v>
      </c>
      <c r="E73" s="142" t="s">
        <v>103</v>
      </c>
      <c r="F73" s="128"/>
      <c r="G73" s="128"/>
      <c r="H73" s="128"/>
    </row>
    <row r="74" spans="1:8" ht="35.1" customHeight="1" x14ac:dyDescent="0.15">
      <c r="A74" s="143" t="s">
        <v>104</v>
      </c>
      <c r="B74" s="144" t="s">
        <v>105</v>
      </c>
      <c r="C74" s="145" t="s">
        <v>106</v>
      </c>
      <c r="D74" s="146" t="s">
        <v>107</v>
      </c>
      <c r="E74" s="147"/>
      <c r="F74" s="128"/>
      <c r="G74" s="128"/>
      <c r="H74" s="128"/>
    </row>
    <row r="75" spans="1:8" ht="35.1" customHeight="1" thickBot="1" x14ac:dyDescent="0.2">
      <c r="A75" s="135" t="s">
        <v>108</v>
      </c>
      <c r="B75" s="148" t="s">
        <v>109</v>
      </c>
      <c r="C75" s="149" t="s">
        <v>110</v>
      </c>
      <c r="D75" s="150" t="s">
        <v>102</v>
      </c>
      <c r="E75" s="151" t="s">
        <v>111</v>
      </c>
      <c r="F75" s="128"/>
      <c r="G75" s="128"/>
      <c r="H75" s="128"/>
    </row>
    <row r="76" spans="1:8" ht="30" customHeight="1" thickTop="1" x14ac:dyDescent="0.15">
      <c r="A76" s="152" t="s">
        <v>112</v>
      </c>
      <c r="B76" s="128"/>
      <c r="C76" s="128"/>
      <c r="D76" s="153" t="s">
        <v>113</v>
      </c>
      <c r="E76" s="154" t="s">
        <v>114</v>
      </c>
      <c r="F76" s="128"/>
      <c r="G76" s="128"/>
      <c r="H76" s="128"/>
    </row>
    <row r="77" spans="1:8" ht="30" customHeight="1" x14ac:dyDescent="0.15">
      <c r="A77" s="152"/>
      <c r="B77" s="128"/>
      <c r="C77" s="128"/>
      <c r="D77" s="128"/>
      <c r="E77" s="155"/>
      <c r="F77" s="128"/>
      <c r="G77" s="128"/>
      <c r="H77" s="128"/>
    </row>
    <row r="78" spans="1:8" ht="30" customHeight="1" x14ac:dyDescent="0.15">
      <c r="A78" s="152"/>
      <c r="B78" s="128"/>
      <c r="C78" s="128"/>
      <c r="D78" s="128"/>
      <c r="E78" s="155"/>
      <c r="F78" s="128"/>
      <c r="G78" s="128"/>
      <c r="H78" s="128"/>
    </row>
    <row r="79" spans="1:8" ht="30" customHeight="1" x14ac:dyDescent="0.15">
      <c r="A79" s="152"/>
      <c r="B79" s="128"/>
      <c r="C79" s="128"/>
      <c r="D79" s="128"/>
      <c r="E79" s="155"/>
      <c r="F79" s="128"/>
      <c r="G79" s="128"/>
      <c r="H79" s="128"/>
    </row>
    <row r="80" spans="1:8" ht="30" customHeight="1" x14ac:dyDescent="0.15">
      <c r="A80" s="152"/>
      <c r="B80" s="128"/>
      <c r="C80" s="128"/>
      <c r="D80" s="128"/>
      <c r="E80" s="155"/>
      <c r="F80" s="128"/>
      <c r="G80" s="128"/>
      <c r="H80" s="128"/>
    </row>
    <row r="81" spans="1:8" ht="30" customHeight="1" x14ac:dyDescent="0.15">
      <c r="A81" s="152"/>
      <c r="B81" s="128"/>
      <c r="C81" s="128"/>
      <c r="D81" s="128"/>
      <c r="E81" s="155"/>
      <c r="F81" s="128"/>
      <c r="G81" s="128"/>
      <c r="H81" s="128"/>
    </row>
    <row r="82" spans="1:8" ht="30" customHeight="1" x14ac:dyDescent="0.15">
      <c r="A82" s="152"/>
      <c r="B82" s="128"/>
      <c r="C82" s="128"/>
      <c r="D82" s="128"/>
      <c r="E82" s="155"/>
      <c r="F82" s="128"/>
      <c r="G82" s="128"/>
      <c r="H82" s="128"/>
    </row>
    <row r="83" spans="1:8" ht="30" customHeight="1" x14ac:dyDescent="0.15">
      <c r="A83" s="152"/>
      <c r="B83" s="128"/>
      <c r="C83" s="128"/>
      <c r="D83" s="128"/>
      <c r="E83" s="155"/>
      <c r="F83" s="128"/>
      <c r="G83" s="128"/>
      <c r="H83" s="128"/>
    </row>
    <row r="84" spans="1:8" ht="30" customHeight="1" x14ac:dyDescent="0.15">
      <c r="A84" s="156"/>
      <c r="B84" s="157"/>
      <c r="C84" s="157"/>
      <c r="D84" s="157"/>
      <c r="E84" s="158"/>
      <c r="F84" s="128"/>
      <c r="G84" s="128"/>
      <c r="H84" s="128"/>
    </row>
    <row r="85" spans="1:8" ht="20.100000000000001" customHeight="1" x14ac:dyDescent="0.15">
      <c r="A85" s="130" t="s">
        <v>115</v>
      </c>
      <c r="E85" s="159" t="s">
        <v>116</v>
      </c>
      <c r="F85" s="128"/>
      <c r="G85" s="128"/>
      <c r="H85" s="129"/>
    </row>
    <row r="86" spans="1:8" ht="20.100000000000001" customHeight="1" x14ac:dyDescent="0.15"/>
    <row r="87" spans="1:8" ht="20.100000000000001" customHeight="1" x14ac:dyDescent="0.15"/>
    <row r="88" spans="1:8" ht="24.95" customHeight="1" x14ac:dyDescent="0.15">
      <c r="A88" s="128"/>
      <c r="B88" s="128"/>
      <c r="C88" s="128"/>
      <c r="D88" s="128"/>
      <c r="E88" s="128"/>
      <c r="F88" s="129"/>
      <c r="G88" s="129"/>
      <c r="H88" s="129"/>
    </row>
    <row r="89" spans="1:8" ht="35.1" customHeight="1" x14ac:dyDescent="0.15">
      <c r="A89" s="201" t="s">
        <v>95</v>
      </c>
      <c r="B89" s="201"/>
      <c r="C89" s="201"/>
      <c r="D89" s="201"/>
      <c r="E89" s="131" t="s">
        <v>129</v>
      </c>
      <c r="F89" s="132"/>
      <c r="G89" s="133"/>
      <c r="H89" s="134"/>
    </row>
    <row r="90" spans="1:8" ht="35.1" customHeight="1" thickBot="1" x14ac:dyDescent="0.2">
      <c r="A90" s="135" t="s">
        <v>96</v>
      </c>
      <c r="B90" s="202" t="s">
        <v>123</v>
      </c>
      <c r="C90" s="203"/>
      <c r="D90" s="136" t="s">
        <v>124</v>
      </c>
      <c r="E90" s="137" t="s">
        <v>98</v>
      </c>
      <c r="F90" s="160"/>
      <c r="G90" s="200"/>
      <c r="H90" s="200"/>
    </row>
    <row r="91" spans="1:8" ht="35.1" customHeight="1" thickTop="1" x14ac:dyDescent="0.15">
      <c r="A91" s="139" t="s">
        <v>99</v>
      </c>
      <c r="B91" s="140" t="s">
        <v>100</v>
      </c>
      <c r="C91" s="141" t="s">
        <v>101</v>
      </c>
      <c r="D91" s="141" t="s">
        <v>102</v>
      </c>
      <c r="E91" s="142" t="s">
        <v>103</v>
      </c>
      <c r="F91" s="128"/>
      <c r="G91" s="128"/>
      <c r="H91" s="128"/>
    </row>
    <row r="92" spans="1:8" ht="35.1" customHeight="1" x14ac:dyDescent="0.15">
      <c r="A92" s="143" t="s">
        <v>104</v>
      </c>
      <c r="B92" s="144" t="s">
        <v>105</v>
      </c>
      <c r="C92" s="145" t="s">
        <v>106</v>
      </c>
      <c r="D92" s="146" t="s">
        <v>107</v>
      </c>
      <c r="E92" s="147"/>
      <c r="F92" s="161"/>
      <c r="G92" s="128"/>
      <c r="H92" s="128"/>
    </row>
    <row r="93" spans="1:8" ht="35.1" customHeight="1" thickBot="1" x14ac:dyDescent="0.2">
      <c r="A93" s="135" t="s">
        <v>108</v>
      </c>
      <c r="B93" s="148" t="s">
        <v>109</v>
      </c>
      <c r="C93" s="149" t="s">
        <v>110</v>
      </c>
      <c r="D93" s="150" t="s">
        <v>102</v>
      </c>
      <c r="E93" s="151" t="s">
        <v>111</v>
      </c>
      <c r="F93" s="162"/>
      <c r="G93" s="128"/>
      <c r="H93" s="162"/>
    </row>
    <row r="94" spans="1:8" ht="30" customHeight="1" thickTop="1" x14ac:dyDescent="0.15">
      <c r="A94" s="152" t="s">
        <v>112</v>
      </c>
      <c r="B94" s="128"/>
      <c r="C94" s="128"/>
      <c r="D94" s="153" t="s">
        <v>113</v>
      </c>
      <c r="E94" s="154" t="s">
        <v>114</v>
      </c>
      <c r="F94" s="128"/>
      <c r="G94" s="128"/>
      <c r="H94" s="128"/>
    </row>
    <row r="95" spans="1:8" ht="30" customHeight="1" x14ac:dyDescent="0.15">
      <c r="A95" s="152"/>
      <c r="B95" s="128"/>
      <c r="C95" s="128"/>
      <c r="D95" s="128"/>
      <c r="E95" s="155"/>
      <c r="F95" s="128"/>
      <c r="G95" s="128"/>
      <c r="H95" s="128"/>
    </row>
    <row r="96" spans="1:8" ht="30" customHeight="1" x14ac:dyDescent="0.15">
      <c r="A96" s="152"/>
      <c r="B96" s="128"/>
      <c r="C96" s="128"/>
      <c r="D96" s="128"/>
      <c r="E96" s="155"/>
      <c r="F96" s="128"/>
      <c r="G96" s="128"/>
      <c r="H96" s="128"/>
    </row>
    <row r="97" spans="1:8" ht="30" customHeight="1" x14ac:dyDescent="0.15">
      <c r="A97" s="152"/>
      <c r="B97" s="128"/>
      <c r="C97" s="128"/>
      <c r="D97" s="128"/>
      <c r="E97" s="155"/>
      <c r="F97" s="128"/>
      <c r="G97" s="128"/>
      <c r="H97" s="128"/>
    </row>
    <row r="98" spans="1:8" ht="30" customHeight="1" x14ac:dyDescent="0.15">
      <c r="A98" s="152"/>
      <c r="B98" s="128"/>
      <c r="C98" s="128"/>
      <c r="D98" s="128"/>
      <c r="E98" s="155"/>
      <c r="F98" s="128"/>
      <c r="G98" s="128"/>
      <c r="H98" s="128"/>
    </row>
    <row r="99" spans="1:8" ht="30" customHeight="1" x14ac:dyDescent="0.15">
      <c r="A99" s="152"/>
      <c r="B99" s="128"/>
      <c r="C99" s="128"/>
      <c r="D99" s="128"/>
      <c r="E99" s="155"/>
      <c r="F99" s="128"/>
      <c r="G99" s="128"/>
      <c r="H99" s="128"/>
    </row>
    <row r="100" spans="1:8" ht="30" customHeight="1" x14ac:dyDescent="0.15">
      <c r="A100" s="152"/>
      <c r="B100" s="128"/>
      <c r="C100" s="128"/>
      <c r="D100" s="128"/>
      <c r="E100" s="155"/>
      <c r="F100" s="128"/>
      <c r="G100" s="128"/>
      <c r="H100" s="128"/>
    </row>
    <row r="101" spans="1:8" ht="30" customHeight="1" x14ac:dyDescent="0.15">
      <c r="A101" s="152"/>
      <c r="B101" s="128"/>
      <c r="C101" s="128"/>
      <c r="D101" s="128"/>
      <c r="E101" s="155"/>
      <c r="F101" s="128"/>
      <c r="G101" s="128"/>
      <c r="H101" s="128"/>
    </row>
    <row r="102" spans="1:8" ht="30" customHeight="1" x14ac:dyDescent="0.15">
      <c r="A102" s="156"/>
      <c r="B102" s="157"/>
      <c r="C102" s="157"/>
      <c r="D102" s="157"/>
      <c r="E102" s="158"/>
      <c r="F102" s="128"/>
      <c r="G102" s="128"/>
      <c r="H102" s="128"/>
    </row>
    <row r="103" spans="1:8" ht="24.95" customHeight="1" x14ac:dyDescent="0.15">
      <c r="A103" s="130" t="s">
        <v>115</v>
      </c>
      <c r="E103" s="159" t="s">
        <v>116</v>
      </c>
      <c r="F103" s="128"/>
      <c r="G103" s="128"/>
      <c r="H103" s="129"/>
    </row>
    <row r="105" spans="1:8" ht="35.1" customHeight="1" x14ac:dyDescent="0.15">
      <c r="A105" s="201" t="s">
        <v>95</v>
      </c>
      <c r="B105" s="201"/>
      <c r="C105" s="201"/>
      <c r="D105" s="201"/>
      <c r="E105" s="131" t="s">
        <v>120</v>
      </c>
      <c r="F105" s="132"/>
      <c r="G105" s="133"/>
      <c r="H105" s="134"/>
    </row>
    <row r="106" spans="1:8" ht="35.1" customHeight="1" thickBot="1" x14ac:dyDescent="0.2">
      <c r="A106" s="135" t="s">
        <v>96</v>
      </c>
      <c r="B106" s="202" t="s">
        <v>121</v>
      </c>
      <c r="C106" s="203"/>
      <c r="D106" s="136" t="s">
        <v>117</v>
      </c>
      <c r="E106" s="137"/>
      <c r="F106" s="138"/>
      <c r="G106" s="128"/>
      <c r="H106" s="128"/>
    </row>
    <row r="107" spans="1:8" ht="35.1" customHeight="1" thickTop="1" x14ac:dyDescent="0.15">
      <c r="A107" s="139" t="s">
        <v>99</v>
      </c>
      <c r="B107" s="140" t="s">
        <v>100</v>
      </c>
      <c r="C107" s="141" t="s">
        <v>101</v>
      </c>
      <c r="D107" s="141" t="s">
        <v>102</v>
      </c>
      <c r="E107" s="142" t="s">
        <v>103</v>
      </c>
      <c r="F107" s="128"/>
      <c r="G107" s="128"/>
      <c r="H107" s="128"/>
    </row>
    <row r="108" spans="1:8" ht="35.1" customHeight="1" x14ac:dyDescent="0.15">
      <c r="A108" s="143" t="s">
        <v>104</v>
      </c>
      <c r="B108" s="144" t="s">
        <v>105</v>
      </c>
      <c r="C108" s="145" t="s">
        <v>106</v>
      </c>
      <c r="D108" s="146" t="s">
        <v>107</v>
      </c>
      <c r="E108" s="147"/>
      <c r="F108" s="128"/>
      <c r="G108" s="128"/>
      <c r="H108" s="128"/>
    </row>
    <row r="109" spans="1:8" ht="35.1" customHeight="1" thickBot="1" x14ac:dyDescent="0.2">
      <c r="A109" s="135" t="s">
        <v>108</v>
      </c>
      <c r="B109" s="148" t="s">
        <v>109</v>
      </c>
      <c r="C109" s="149" t="s">
        <v>110</v>
      </c>
      <c r="D109" s="150" t="s">
        <v>102</v>
      </c>
      <c r="E109" s="151" t="s">
        <v>111</v>
      </c>
      <c r="F109" s="128"/>
      <c r="G109" s="128"/>
      <c r="H109" s="128"/>
    </row>
    <row r="110" spans="1:8" ht="30" customHeight="1" thickTop="1" x14ac:dyDescent="0.15">
      <c r="A110" s="152" t="s">
        <v>112</v>
      </c>
      <c r="B110" s="128"/>
      <c r="C110" s="128"/>
      <c r="D110" s="153" t="s">
        <v>113</v>
      </c>
      <c r="E110" s="154" t="s">
        <v>114</v>
      </c>
      <c r="F110" s="128"/>
      <c r="G110" s="128"/>
      <c r="H110" s="128"/>
    </row>
    <row r="111" spans="1:8" ht="30" customHeight="1" x14ac:dyDescent="0.15">
      <c r="A111" s="152"/>
      <c r="B111" s="128"/>
      <c r="C111" s="128"/>
      <c r="D111" s="128"/>
      <c r="E111" s="155"/>
      <c r="F111" s="128"/>
      <c r="G111" s="128"/>
      <c r="H111" s="128"/>
    </row>
    <row r="112" spans="1:8" ht="30" customHeight="1" x14ac:dyDescent="0.15">
      <c r="A112" s="152"/>
      <c r="B112" s="128"/>
      <c r="C112" s="128"/>
      <c r="D112" s="128"/>
      <c r="E112" s="155"/>
      <c r="F112" s="128"/>
      <c r="G112" s="128"/>
      <c r="H112" s="128"/>
    </row>
    <row r="113" spans="1:8" ht="30" customHeight="1" x14ac:dyDescent="0.15">
      <c r="A113" s="152"/>
      <c r="B113" s="128"/>
      <c r="C113" s="128"/>
      <c r="D113" s="128"/>
      <c r="E113" s="155"/>
      <c r="F113" s="128"/>
      <c r="G113" s="128"/>
      <c r="H113" s="128"/>
    </row>
    <row r="114" spans="1:8" ht="30" customHeight="1" x14ac:dyDescent="0.15">
      <c r="A114" s="152"/>
      <c r="B114" s="128"/>
      <c r="C114" s="128"/>
      <c r="D114" s="128"/>
      <c r="E114" s="155"/>
      <c r="F114" s="128"/>
      <c r="G114" s="128"/>
      <c r="H114" s="128"/>
    </row>
    <row r="115" spans="1:8" ht="30" customHeight="1" x14ac:dyDescent="0.15">
      <c r="A115" s="152"/>
      <c r="B115" s="128"/>
      <c r="C115" s="128"/>
      <c r="D115" s="128"/>
      <c r="E115" s="155"/>
      <c r="F115" s="128"/>
      <c r="G115" s="128"/>
      <c r="H115" s="128"/>
    </row>
    <row r="116" spans="1:8" ht="30" customHeight="1" x14ac:dyDescent="0.15">
      <c r="A116" s="152"/>
      <c r="B116" s="128"/>
      <c r="C116" s="128"/>
      <c r="D116" s="128"/>
      <c r="E116" s="155"/>
      <c r="F116" s="128"/>
      <c r="G116" s="128"/>
      <c r="H116" s="128"/>
    </row>
    <row r="117" spans="1:8" ht="30" customHeight="1" x14ac:dyDescent="0.15">
      <c r="A117" s="152"/>
      <c r="B117" s="128"/>
      <c r="C117" s="128"/>
      <c r="D117" s="128"/>
      <c r="E117" s="155"/>
      <c r="F117" s="128"/>
      <c r="G117" s="128"/>
      <c r="H117" s="128"/>
    </row>
    <row r="118" spans="1:8" ht="30" customHeight="1" x14ac:dyDescent="0.15">
      <c r="A118" s="156"/>
      <c r="B118" s="157"/>
      <c r="C118" s="157"/>
      <c r="D118" s="157"/>
      <c r="E118" s="158"/>
      <c r="F118" s="128"/>
      <c r="G118" s="128"/>
      <c r="H118" s="128"/>
    </row>
    <row r="119" spans="1:8" ht="20.100000000000001" customHeight="1" x14ac:dyDescent="0.15">
      <c r="A119" s="130" t="s">
        <v>115</v>
      </c>
      <c r="E119" s="159" t="s">
        <v>116</v>
      </c>
      <c r="F119" s="128"/>
      <c r="G119" s="128"/>
      <c r="H119" s="129"/>
    </row>
    <row r="120" spans="1:8" ht="20.100000000000001" customHeight="1" x14ac:dyDescent="0.15"/>
    <row r="121" spans="1:8" ht="20.100000000000001" customHeight="1" x14ac:dyDescent="0.15"/>
    <row r="122" spans="1:8" ht="24.95" customHeight="1" x14ac:dyDescent="0.15">
      <c r="A122" s="128"/>
      <c r="B122" s="128"/>
      <c r="C122" s="128"/>
      <c r="D122" s="128"/>
      <c r="E122" s="128"/>
      <c r="F122" s="129"/>
      <c r="G122" s="129"/>
      <c r="H122" s="129"/>
    </row>
    <row r="123" spans="1:8" ht="35.1" customHeight="1" x14ac:dyDescent="0.15">
      <c r="A123" s="201" t="s">
        <v>95</v>
      </c>
      <c r="B123" s="201"/>
      <c r="C123" s="201"/>
      <c r="D123" s="201"/>
      <c r="E123" s="131" t="s">
        <v>120</v>
      </c>
      <c r="F123" s="132"/>
      <c r="G123" s="133"/>
      <c r="H123" s="134"/>
    </row>
    <row r="124" spans="1:8" ht="35.1" customHeight="1" thickBot="1" x14ac:dyDescent="0.2">
      <c r="A124" s="135" t="s">
        <v>96</v>
      </c>
      <c r="B124" s="202" t="s">
        <v>121</v>
      </c>
      <c r="C124" s="203"/>
      <c r="D124" s="136" t="s">
        <v>117</v>
      </c>
      <c r="E124" s="163"/>
      <c r="F124" s="160"/>
      <c r="G124" s="200"/>
      <c r="H124" s="200"/>
    </row>
    <row r="125" spans="1:8" ht="35.1" customHeight="1" thickTop="1" x14ac:dyDescent="0.15">
      <c r="A125" s="139" t="s">
        <v>99</v>
      </c>
      <c r="B125" s="140" t="s">
        <v>100</v>
      </c>
      <c r="C125" s="141" t="s">
        <v>101</v>
      </c>
      <c r="D125" s="141" t="s">
        <v>102</v>
      </c>
      <c r="E125" s="142" t="s">
        <v>103</v>
      </c>
      <c r="F125" s="128"/>
      <c r="G125" s="128"/>
      <c r="H125" s="128"/>
    </row>
    <row r="126" spans="1:8" ht="35.1" customHeight="1" x14ac:dyDescent="0.15">
      <c r="A126" s="143" t="s">
        <v>104</v>
      </c>
      <c r="B126" s="144" t="s">
        <v>105</v>
      </c>
      <c r="C126" s="145" t="s">
        <v>106</v>
      </c>
      <c r="D126" s="146" t="s">
        <v>107</v>
      </c>
      <c r="E126" s="147"/>
      <c r="F126" s="161"/>
      <c r="G126" s="128"/>
      <c r="H126" s="128"/>
    </row>
    <row r="127" spans="1:8" ht="35.1" customHeight="1" thickBot="1" x14ac:dyDescent="0.2">
      <c r="A127" s="135" t="s">
        <v>108</v>
      </c>
      <c r="B127" s="148" t="s">
        <v>109</v>
      </c>
      <c r="C127" s="149" t="s">
        <v>110</v>
      </c>
      <c r="D127" s="150" t="s">
        <v>102</v>
      </c>
      <c r="E127" s="151" t="s">
        <v>111</v>
      </c>
      <c r="F127" s="162"/>
      <c r="G127" s="128"/>
      <c r="H127" s="162"/>
    </row>
    <row r="128" spans="1:8" ht="30" customHeight="1" thickTop="1" x14ac:dyDescent="0.15">
      <c r="A128" s="152" t="s">
        <v>112</v>
      </c>
      <c r="B128" s="128"/>
      <c r="C128" s="128"/>
      <c r="D128" s="153" t="s">
        <v>113</v>
      </c>
      <c r="E128" s="154" t="s">
        <v>114</v>
      </c>
      <c r="F128" s="128"/>
      <c r="G128" s="128"/>
      <c r="H128" s="128"/>
    </row>
    <row r="129" spans="1:8" ht="30" customHeight="1" x14ac:dyDescent="0.15">
      <c r="A129" s="152"/>
      <c r="B129" s="128"/>
      <c r="C129" s="128"/>
      <c r="D129" s="128"/>
      <c r="E129" s="155"/>
      <c r="F129" s="128"/>
      <c r="G129" s="128"/>
      <c r="H129" s="128"/>
    </row>
    <row r="130" spans="1:8" ht="30" customHeight="1" x14ac:dyDescent="0.15">
      <c r="A130" s="152"/>
      <c r="B130" s="128"/>
      <c r="C130" s="128"/>
      <c r="D130" s="128"/>
      <c r="E130" s="155"/>
      <c r="F130" s="128"/>
      <c r="G130" s="128"/>
      <c r="H130" s="128"/>
    </row>
    <row r="131" spans="1:8" ht="30" customHeight="1" x14ac:dyDescent="0.15">
      <c r="A131" s="152"/>
      <c r="B131" s="128"/>
      <c r="C131" s="128"/>
      <c r="D131" s="128"/>
      <c r="E131" s="155"/>
      <c r="F131" s="128"/>
      <c r="G131" s="128"/>
      <c r="H131" s="128"/>
    </row>
    <row r="132" spans="1:8" ht="30" customHeight="1" x14ac:dyDescent="0.15">
      <c r="A132" s="152"/>
      <c r="B132" s="128"/>
      <c r="C132" s="128"/>
      <c r="D132" s="128"/>
      <c r="E132" s="155"/>
      <c r="F132" s="128"/>
      <c r="G132" s="128"/>
      <c r="H132" s="128"/>
    </row>
    <row r="133" spans="1:8" ht="30" customHeight="1" x14ac:dyDescent="0.15">
      <c r="A133" s="152"/>
      <c r="B133" s="128"/>
      <c r="C133" s="128"/>
      <c r="D133" s="128"/>
      <c r="E133" s="155"/>
      <c r="F133" s="128"/>
      <c r="G133" s="128"/>
      <c r="H133" s="128"/>
    </row>
    <row r="134" spans="1:8" ht="30" customHeight="1" x14ac:dyDescent="0.15">
      <c r="A134" s="152"/>
      <c r="B134" s="128"/>
      <c r="C134" s="128"/>
      <c r="D134" s="128"/>
      <c r="E134" s="155"/>
      <c r="F134" s="128"/>
      <c r="G134" s="128"/>
      <c r="H134" s="128"/>
    </row>
    <row r="135" spans="1:8" ht="30" customHeight="1" x14ac:dyDescent="0.15">
      <c r="A135" s="152"/>
      <c r="B135" s="128"/>
      <c r="C135" s="128"/>
      <c r="D135" s="128"/>
      <c r="E135" s="155"/>
      <c r="F135" s="128"/>
      <c r="G135" s="128"/>
      <c r="H135" s="128"/>
    </row>
    <row r="136" spans="1:8" ht="30" customHeight="1" x14ac:dyDescent="0.15">
      <c r="A136" s="156"/>
      <c r="B136" s="157"/>
      <c r="C136" s="157"/>
      <c r="D136" s="157"/>
      <c r="E136" s="158"/>
      <c r="F136" s="128"/>
      <c r="G136" s="128"/>
      <c r="H136" s="128"/>
    </row>
    <row r="137" spans="1:8" ht="24.95" customHeight="1" x14ac:dyDescent="0.15">
      <c r="A137" s="130" t="s">
        <v>115</v>
      </c>
      <c r="E137" s="159" t="s">
        <v>116</v>
      </c>
      <c r="F137" s="128"/>
      <c r="G137" s="128"/>
      <c r="H137" s="129"/>
    </row>
  </sheetData>
  <mergeCells count="20">
    <mergeCell ref="B124:C124"/>
    <mergeCell ref="G124:H124"/>
    <mergeCell ref="A89:D89"/>
    <mergeCell ref="B90:C90"/>
    <mergeCell ref="G90:H90"/>
    <mergeCell ref="A105:D105"/>
    <mergeCell ref="B106:C106"/>
    <mergeCell ref="A123:D123"/>
    <mergeCell ref="G21:H21"/>
    <mergeCell ref="A36:D36"/>
    <mergeCell ref="B72:C72"/>
    <mergeCell ref="A2:D2"/>
    <mergeCell ref="B3:C3"/>
    <mergeCell ref="A20:D20"/>
    <mergeCell ref="B21:C21"/>
    <mergeCell ref="B37:C37"/>
    <mergeCell ref="A54:D54"/>
    <mergeCell ref="B55:C55"/>
    <mergeCell ref="G55:H55"/>
    <mergeCell ref="A71:D71"/>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Administrator</cp:lastModifiedBy>
  <cp:lastPrinted>2018-11-07T02:19:42Z</cp:lastPrinted>
  <dcterms:created xsi:type="dcterms:W3CDTF">2015-02-06T03:55:03Z</dcterms:created>
  <dcterms:modified xsi:type="dcterms:W3CDTF">2018-11-22T08:45:14Z</dcterms:modified>
</cp:coreProperties>
</file>