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2360" windowHeight="7140" activeTab="3"/>
  </bookViews>
  <sheets>
    <sheet name="1日目" sheetId="4" r:id="rId1"/>
    <sheet name="2日目" sheetId="6" r:id="rId2"/>
    <sheet name="3日目" sheetId="7" r:id="rId3"/>
    <sheet name="まとめ" sheetId="10" r:id="rId4"/>
    <sheet name="入力の仕方" sheetId="11" r:id="rId5"/>
    <sheet name="原簿" sheetId="12" r:id="rId6"/>
    <sheet name="アンケート用紙(ちょっと一言）" sheetId="13" r:id="rId7"/>
  </sheets>
  <definedNames>
    <definedName name="_xlnm.Print_Area" localSheetId="0">'1日目'!$A$1:$M$54</definedName>
    <definedName name="_xlnm.Print_Area" localSheetId="1">'2日目'!$A$1:$L$16</definedName>
    <definedName name="_xlnm.Print_Area" localSheetId="2">'3日目'!$A$1:$L$19</definedName>
    <definedName name="_xlnm.Print_Area" localSheetId="3">まとめ!$A$1:$M$82</definedName>
    <definedName name="_xlnm.Print_Area" localSheetId="5">原簿!$A$1:$L$19</definedName>
    <definedName name="_xlnm.Print_Area" localSheetId="4">入力の仕方!$B$1:$N$30</definedName>
  </definedNames>
  <calcPr calcId="145621"/>
</workbook>
</file>

<file path=xl/calcChain.xml><?xml version="1.0" encoding="utf-8"?>
<calcChain xmlns="http://schemas.openxmlformats.org/spreadsheetml/2006/main">
  <c r="E86" i="13" l="1"/>
  <c r="E52" i="13"/>
  <c r="E18" i="13"/>
  <c r="B87" i="13"/>
  <c r="B70" i="13"/>
  <c r="B53" i="13"/>
  <c r="B36" i="13"/>
  <c r="B19" i="13"/>
  <c r="O1" i="6"/>
  <c r="O1" i="7"/>
  <c r="G9" i="6" l="1"/>
  <c r="K8" i="4" l="1"/>
  <c r="I15" i="7" l="1"/>
  <c r="G7" i="7"/>
  <c r="K7" i="4" l="1"/>
  <c r="B4" i="10" l="1"/>
  <c r="E4" i="10"/>
  <c r="D4" i="10"/>
  <c r="C4" i="10"/>
  <c r="AB10" i="12" l="1"/>
  <c r="AA10" i="12"/>
  <c r="AC10" i="12" s="1"/>
  <c r="AB9" i="12"/>
  <c r="AA9" i="12"/>
  <c r="AB8" i="12"/>
  <c r="AA8" i="12"/>
  <c r="AC8" i="12" s="1"/>
  <c r="AB7" i="12"/>
  <c r="AA7" i="12"/>
  <c r="AC7" i="12" s="1"/>
  <c r="AB6" i="12"/>
  <c r="AA6" i="12"/>
  <c r="AC6" i="12" s="1"/>
  <c r="AB5" i="12"/>
  <c r="AA5" i="12"/>
  <c r="AB4" i="12"/>
  <c r="AA4" i="12"/>
  <c r="AC4" i="12" s="1"/>
  <c r="AC5" i="12" l="1"/>
  <c r="AB11" i="12"/>
  <c r="AC9" i="12"/>
  <c r="AC11" i="12" s="1"/>
  <c r="AA11" i="12"/>
  <c r="I4" i="12"/>
  <c r="AB10" i="7" l="1"/>
  <c r="AA10" i="7"/>
  <c r="AB9" i="7"/>
  <c r="AA9" i="7"/>
  <c r="AB8" i="7"/>
  <c r="AA8" i="7"/>
  <c r="AB7" i="7"/>
  <c r="AA7" i="7"/>
  <c r="AB6" i="7"/>
  <c r="AA6" i="7"/>
  <c r="AB5" i="7"/>
  <c r="AA5" i="7"/>
  <c r="AB4" i="7"/>
  <c r="AA4" i="7"/>
  <c r="AB10" i="6"/>
  <c r="AA10" i="6"/>
  <c r="AB9" i="6"/>
  <c r="AA9" i="6"/>
  <c r="AB8" i="6"/>
  <c r="AA8" i="6"/>
  <c r="AB7" i="6"/>
  <c r="AA7" i="6"/>
  <c r="AB6" i="6"/>
  <c r="AA6" i="6"/>
  <c r="AB5" i="6"/>
  <c r="AA5" i="6"/>
  <c r="AB4" i="6"/>
  <c r="AA4" i="6"/>
  <c r="AB10" i="4" l="1"/>
  <c r="AB9" i="4"/>
  <c r="AB8" i="4"/>
  <c r="AB7" i="4"/>
  <c r="AB6" i="4"/>
  <c r="AB5" i="4"/>
  <c r="AB4" i="4"/>
  <c r="AA10" i="4"/>
  <c r="AA9" i="4"/>
  <c r="AA8" i="4"/>
  <c r="AA7" i="4"/>
  <c r="AA6" i="4"/>
  <c r="AA5" i="4"/>
  <c r="AA4" i="4"/>
  <c r="X9" i="12" l="1"/>
  <c r="X8" i="12"/>
  <c r="X7" i="12"/>
  <c r="X6" i="12"/>
  <c r="X5" i="12"/>
  <c r="X4" i="12"/>
  <c r="T8" i="12"/>
  <c r="T7" i="12"/>
  <c r="T6" i="12"/>
  <c r="T5" i="12"/>
  <c r="T4" i="12"/>
  <c r="P9" i="12"/>
  <c r="P8" i="12"/>
  <c r="P7" i="12"/>
  <c r="P6" i="12"/>
  <c r="P5" i="12"/>
  <c r="P4" i="12"/>
  <c r="X9" i="7"/>
  <c r="X8" i="7"/>
  <c r="X7" i="7"/>
  <c r="X6" i="7"/>
  <c r="X5" i="7"/>
  <c r="X4" i="7"/>
  <c r="T8" i="7"/>
  <c r="T7" i="7"/>
  <c r="T6" i="7"/>
  <c r="T5" i="7"/>
  <c r="T4" i="7"/>
  <c r="P9" i="7"/>
  <c r="P8" i="7"/>
  <c r="P7" i="7"/>
  <c r="P6" i="7"/>
  <c r="P5" i="7"/>
  <c r="P4" i="7"/>
  <c r="X9" i="6"/>
  <c r="X8" i="6"/>
  <c r="X7" i="6"/>
  <c r="X6" i="6"/>
  <c r="X5" i="6"/>
  <c r="X4" i="6"/>
  <c r="T8" i="6"/>
  <c r="T7" i="6"/>
  <c r="T6" i="6"/>
  <c r="T5" i="6"/>
  <c r="T4" i="6"/>
  <c r="P9" i="6"/>
  <c r="P8" i="6"/>
  <c r="P7" i="6"/>
  <c r="P6" i="6"/>
  <c r="P5" i="6"/>
  <c r="P4" i="6"/>
  <c r="X5" i="4"/>
  <c r="X6" i="4"/>
  <c r="X7" i="4"/>
  <c r="X8" i="4"/>
  <c r="X9" i="4"/>
  <c r="X4" i="4"/>
  <c r="T5" i="4"/>
  <c r="T6" i="4"/>
  <c r="T7" i="4"/>
  <c r="T8" i="4"/>
  <c r="T4" i="4"/>
  <c r="P5" i="4"/>
  <c r="P6" i="4"/>
  <c r="P7" i="4"/>
  <c r="P8" i="4"/>
  <c r="P9" i="4"/>
  <c r="P4" i="4"/>
  <c r="AC10" i="7" l="1"/>
  <c r="AC8" i="7"/>
  <c r="AC6" i="7"/>
  <c r="AC10" i="6"/>
  <c r="AC8" i="6"/>
  <c r="AC6" i="6"/>
  <c r="J15" i="10"/>
  <c r="I15" i="10"/>
  <c r="J14" i="10"/>
  <c r="J13" i="10"/>
  <c r="J12" i="10"/>
  <c r="I12" i="10"/>
  <c r="J11" i="10"/>
  <c r="I11" i="10"/>
  <c r="J10" i="10"/>
  <c r="AC4" i="4"/>
  <c r="J9" i="10" l="1"/>
  <c r="J16" i="10" s="1"/>
  <c r="AC8" i="4"/>
  <c r="K12" i="10"/>
  <c r="AC5" i="4"/>
  <c r="AC7" i="4"/>
  <c r="AC9" i="4"/>
  <c r="AC4" i="7"/>
  <c r="AC5" i="7"/>
  <c r="AB11" i="7"/>
  <c r="AC7" i="7"/>
  <c r="AC9" i="7"/>
  <c r="AC5" i="6"/>
  <c r="AC4" i="6"/>
  <c r="AA11" i="6"/>
  <c r="AB11" i="6"/>
  <c r="AC7" i="6"/>
  <c r="AC9" i="6"/>
  <c r="I14" i="10"/>
  <c r="K14" i="10" s="1"/>
  <c r="I10" i="10"/>
  <c r="K10" i="10" s="1"/>
  <c r="AA11" i="7"/>
  <c r="AC6" i="4"/>
  <c r="AC10" i="4"/>
  <c r="I13" i="10"/>
  <c r="AA11" i="4"/>
  <c r="I9" i="10"/>
  <c r="AB11" i="4"/>
  <c r="K15" i="10"/>
  <c r="K11" i="10"/>
  <c r="K9" i="10" l="1"/>
  <c r="I16" i="10"/>
  <c r="AC11" i="7"/>
  <c r="AC11" i="6"/>
  <c r="K13" i="10"/>
  <c r="AC11" i="4"/>
  <c r="K16" i="10" l="1"/>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E20" i="10"/>
  <c r="E21" i="10"/>
  <c r="E22" i="10"/>
  <c r="E23" i="10"/>
  <c r="E24" i="10"/>
  <c r="D20" i="10"/>
  <c r="D21" i="10"/>
  <c r="D22" i="10"/>
  <c r="D23" i="10"/>
  <c r="D24" i="10"/>
  <c r="C24" i="10"/>
  <c r="C20" i="10"/>
  <c r="C21" i="10"/>
  <c r="C22" i="10"/>
  <c r="C23" i="10"/>
  <c r="C19" i="10"/>
  <c r="E19" i="10"/>
  <c r="D19" i="10"/>
  <c r="E14" i="10"/>
  <c r="E15" i="10"/>
  <c r="E16" i="10"/>
  <c r="E17" i="10"/>
  <c r="D14" i="10"/>
  <c r="D15" i="10"/>
  <c r="D16" i="10"/>
  <c r="D17" i="10"/>
  <c r="C14" i="10"/>
  <c r="C15" i="10"/>
  <c r="C16" i="10"/>
  <c r="C17" i="10"/>
  <c r="C13" i="10"/>
  <c r="E13" i="10"/>
  <c r="D13" i="10"/>
  <c r="E7" i="10"/>
  <c r="E8" i="10"/>
  <c r="E9" i="10"/>
  <c r="E10" i="10"/>
  <c r="E11" i="10"/>
  <c r="D7" i="10"/>
  <c r="D8" i="10"/>
  <c r="D9" i="10"/>
  <c r="D10" i="10"/>
  <c r="D11" i="10"/>
  <c r="C7" i="10"/>
  <c r="C8" i="10"/>
  <c r="C9" i="10"/>
  <c r="C10" i="10"/>
  <c r="C11" i="10"/>
  <c r="C6" i="10"/>
  <c r="E6" i="10"/>
  <c r="D6" i="10"/>
  <c r="D25" i="10" l="1"/>
  <c r="D18" i="10"/>
  <c r="D12" i="10"/>
  <c r="C18" i="10"/>
  <c r="E12" i="10"/>
  <c r="E18" i="10"/>
  <c r="E25" i="10"/>
  <c r="C25" i="10"/>
  <c r="C12" i="10"/>
  <c r="X10" i="6"/>
  <c r="T9" i="6"/>
  <c r="P10" i="6"/>
  <c r="K5" i="6"/>
  <c r="K6" i="6"/>
  <c r="K7" i="6"/>
  <c r="K8" i="6"/>
  <c r="K9" i="6"/>
  <c r="K10" i="6"/>
  <c r="K11" i="6"/>
  <c r="K12" i="6"/>
  <c r="K13" i="6"/>
  <c r="K14" i="6"/>
  <c r="K15" i="6"/>
  <c r="K16" i="6"/>
  <c r="K4" i="6"/>
  <c r="I5" i="6"/>
  <c r="I6" i="6"/>
  <c r="I7" i="6"/>
  <c r="I8" i="6"/>
  <c r="I9" i="6"/>
  <c r="I10" i="6"/>
  <c r="I11" i="6"/>
  <c r="I12" i="6"/>
  <c r="I13" i="6"/>
  <c r="I14" i="6"/>
  <c r="I15" i="6"/>
  <c r="I16" i="6"/>
  <c r="I4" i="6"/>
  <c r="G5" i="6"/>
  <c r="G6" i="6"/>
  <c r="G7" i="6"/>
  <c r="G8" i="6"/>
  <c r="G10" i="6"/>
  <c r="G11" i="6"/>
  <c r="G12" i="6"/>
  <c r="G13" i="6"/>
  <c r="G14" i="6"/>
  <c r="G15" i="6"/>
  <c r="G16" i="6"/>
  <c r="G4" i="6"/>
  <c r="K5" i="4"/>
  <c r="K6" i="4"/>
  <c r="K9" i="4"/>
  <c r="K10" i="4"/>
  <c r="K11" i="4"/>
  <c r="K12" i="4"/>
  <c r="K13" i="4"/>
  <c r="K14" i="4"/>
  <c r="K15" i="4"/>
  <c r="K16" i="4"/>
  <c r="K17" i="4"/>
  <c r="K4" i="4"/>
  <c r="K4" i="7"/>
  <c r="I5" i="4"/>
  <c r="I6" i="4"/>
  <c r="I7" i="4"/>
  <c r="I8" i="4"/>
  <c r="I9" i="4"/>
  <c r="I10" i="4"/>
  <c r="I11" i="4"/>
  <c r="I12" i="4"/>
  <c r="I13" i="4"/>
  <c r="I14" i="4"/>
  <c r="I15" i="4"/>
  <c r="I16" i="4"/>
  <c r="I17" i="4"/>
  <c r="I4" i="4"/>
  <c r="I4" i="7"/>
  <c r="G5" i="4"/>
  <c r="G6" i="4"/>
  <c r="G7" i="4"/>
  <c r="G8" i="4"/>
  <c r="G9" i="4"/>
  <c r="G10" i="4"/>
  <c r="G11" i="4"/>
  <c r="G12" i="4"/>
  <c r="G13" i="4"/>
  <c r="G14" i="4"/>
  <c r="G15" i="4"/>
  <c r="G16" i="4"/>
  <c r="G17" i="4"/>
  <c r="X10" i="4"/>
  <c r="P10" i="4"/>
  <c r="T9" i="4"/>
  <c r="G4" i="4"/>
  <c r="G4" i="7"/>
  <c r="G5" i="7"/>
  <c r="K5" i="7"/>
  <c r="K6" i="7"/>
  <c r="K7" i="7"/>
  <c r="K8" i="7"/>
  <c r="K9" i="7"/>
  <c r="K10" i="7"/>
  <c r="K11" i="7"/>
  <c r="K12" i="7"/>
  <c r="K13" i="7"/>
  <c r="K14" i="7"/>
  <c r="K15" i="7"/>
  <c r="K16" i="7"/>
  <c r="I5" i="7"/>
  <c r="I6" i="7"/>
  <c r="I7" i="7"/>
  <c r="I8" i="7"/>
  <c r="I9" i="7"/>
  <c r="I10" i="7"/>
  <c r="I11" i="7"/>
  <c r="I12" i="7"/>
  <c r="I13" i="7"/>
  <c r="I14" i="7"/>
  <c r="I16" i="7"/>
  <c r="G6" i="7"/>
  <c r="G8" i="7"/>
  <c r="G9" i="7"/>
  <c r="G10" i="7"/>
  <c r="G11" i="7"/>
  <c r="G12" i="7"/>
  <c r="G13" i="7"/>
  <c r="G14" i="7"/>
  <c r="G15" i="7"/>
  <c r="G16" i="7"/>
  <c r="X10" i="7"/>
  <c r="T9" i="7"/>
  <c r="P10" i="7"/>
</calcChain>
</file>

<file path=xl/sharedStrings.xml><?xml version="1.0" encoding="utf-8"?>
<sst xmlns="http://schemas.openxmlformats.org/spreadsheetml/2006/main" count="544" uniqueCount="155">
  <si>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</si>
  <si>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</si>
  <si>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</si>
  <si>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</si>
  <si>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</si>
  <si>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</si>
  <si>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</si>
  <si>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</si>
  <si>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</si>
  <si>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</si>
  <si>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</si>
  <si>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</si>
  <si>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</si>
  <si>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</si>
  <si>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</si>
  <si>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</si>
  <si>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</si>
  <si>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</si>
  <si>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</si>
  <si>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</si>
  <si>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</si>
  <si>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</si>
  <si>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</si>
  <si>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</si>
  <si>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</si>
  <si>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</si>
  <si>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</si>
  <si>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</si>
  <si>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</si>
  <si>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</si>
  <si>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</si>
  <si>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</si>
  <si>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</si>
  <si>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</si>
  <si>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</si>
  <si>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</si>
  <si>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</si>
  <si>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</si>
  <si>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</si>
  <si>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</si>
  <si>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</si>
  <si>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</si>
  <si>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</si>
  <si>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</si>
  <si>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</si>
  <si>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</si>
  <si>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</si>
  <si>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t>
    <phoneticPr fontId="8"/>
  </si>
  <si>
    <t>１）</t>
    <phoneticPr fontId="8"/>
  </si>
  <si>
    <t>入力の仕方</t>
    <rPh sb="0" eb="2">
      <t>ニュウリョク</t>
    </rPh>
    <rPh sb="3" eb="5">
      <t>シカタ</t>
    </rPh>
    <phoneticPr fontId="8"/>
  </si>
  <si>
    <t>以上</t>
    <rPh sb="0" eb="2">
      <t>イジョウ</t>
    </rPh>
    <phoneticPr fontId="8"/>
  </si>
  <si>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</si>
  <si>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</si>
  <si>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</si>
  <si>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</si>
  <si>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</si>
  <si>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</si>
  <si>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</si>
  <si>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</si>
  <si>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</si>
  <si>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</si>
  <si>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</si>
  <si>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</si>
  <si>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</si>
  <si>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</si>
  <si>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</si>
  <si>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</si>
  <si>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</si>
  <si>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</si>
  <si>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</si>
  <si>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</si>
  <si>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</si>
  <si>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セルの高さ幅は、自由です。</t>
    <rPh sb="3" eb="4">
      <t>タカ</t>
    </rPh>
    <rPh sb="5" eb="6">
      <t>ハバ</t>
    </rPh>
    <phoneticPr fontId="1"/>
  </si>
  <si>
    <t>セルの列幅自由です。</t>
    <rPh sb="3" eb="5">
      <t>レツハバ</t>
    </rPh>
    <rPh sb="5" eb="7">
      <t>ジユウ</t>
    </rPh>
    <phoneticPr fontId="1"/>
  </si>
  <si>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</si>
  <si>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</si>
  <si>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</si>
  <si>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</si>
  <si>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</si>
  <si>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ちょっとひと言</t>
    <phoneticPr fontId="8"/>
  </si>
  <si>
    <t xml:space="preserve"> 講　座　名</t>
    <rPh sb="1" eb="2">
      <t>コウ</t>
    </rPh>
    <rPh sb="3" eb="4">
      <t>ザ</t>
    </rPh>
    <rPh sb="5" eb="6">
      <t>メイ</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</si>
  <si>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</si>
  <si>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</si>
  <si>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</si>
  <si>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</si>
  <si>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</si>
  <si>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</si>
  <si>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</si>
  <si>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</si>
  <si>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</si>
  <si>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</si>
  <si>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</si>
  <si>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</si>
  <si>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</si>
  <si>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</si>
  <si>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</si>
  <si>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　　　　　　　入門講座のアンケート集計</t>
    <rPh sb="7" eb="9">
      <t>ニュウモン</t>
    </rPh>
    <rPh sb="9" eb="11">
      <t>コウザ</t>
    </rPh>
    <rPh sb="17" eb="19">
      <t>シュウケイ</t>
    </rPh>
    <phoneticPr fontId="8"/>
  </si>
  <si>
    <t>行は、３行～19行まで固定です。</t>
    <rPh sb="0" eb="1">
      <t>ギョウ</t>
    </rPh>
    <rPh sb="4" eb="5">
      <t>ギョウ</t>
    </rPh>
    <rPh sb="8" eb="9">
      <t>ギョウ</t>
    </rPh>
    <rPh sb="11" eb="13">
      <t>コテイ</t>
    </rPh>
    <phoneticPr fontId="1"/>
  </si>
  <si>
    <t>３）</t>
  </si>
  <si>
    <t>５）</t>
  </si>
  <si>
    <t>「M列」は、自由項目として使用できます。例えば、受講の動機など。</t>
    <rPh sb="2" eb="3">
      <t>レツ</t>
    </rPh>
    <rPh sb="6" eb="8">
      <t>ジユウ</t>
    </rPh>
    <rPh sb="8" eb="10">
      <t>コウモク</t>
    </rPh>
    <rPh sb="13" eb="15">
      <t>シヨウ</t>
    </rPh>
    <rPh sb="20" eb="21">
      <t>タト</t>
    </rPh>
    <rPh sb="24" eb="26">
      <t>ジュコウ</t>
    </rPh>
    <rPh sb="27" eb="29">
      <t>ドウキ</t>
    </rPh>
    <phoneticPr fontId="1"/>
  </si>
  <si>
    <t>１）</t>
    <phoneticPr fontId="1"/>
  </si>
  <si>
    <t>2行目に「講座名」を入力します。</t>
    <rPh sb="1" eb="3">
      <t>ギョウメ</t>
    </rPh>
    <rPh sb="5" eb="7">
      <t>コウザ</t>
    </rPh>
    <rPh sb="7" eb="8">
      <t>メイ</t>
    </rPh>
    <rPh sb="10" eb="12">
      <t>ニュウリョク</t>
    </rPh>
    <phoneticPr fontId="1"/>
  </si>
  <si>
    <t>２）</t>
  </si>
  <si>
    <t>1日目</t>
    <rPh sb="1" eb="2">
      <t>ヒ</t>
    </rPh>
    <rPh sb="2" eb="3">
      <t>メ</t>
    </rPh>
    <phoneticPr fontId="8"/>
  </si>
  <si>
    <t>2日目</t>
    <rPh sb="1" eb="2">
      <t>ヒ</t>
    </rPh>
    <rPh sb="2" eb="3">
      <t>メ</t>
    </rPh>
    <phoneticPr fontId="8"/>
  </si>
  <si>
    <t>3日目</t>
    <rPh sb="1" eb="2">
      <t>ヒ</t>
    </rPh>
    <rPh sb="2" eb="3">
      <t>メ</t>
    </rPh>
    <phoneticPr fontId="8"/>
  </si>
  <si>
    <t>パソコン講座「　　　　　　　　　　　　　　　　」　ちょっと一言①</t>
    <phoneticPr fontId="1"/>
  </si>
  <si>
    <t>日</t>
    <rPh sb="0" eb="1">
      <t>ヒ</t>
    </rPh>
    <phoneticPr fontId="1"/>
  </si>
  <si>
    <t>平成　年　　月</t>
    <rPh sb="0" eb="2">
      <t>ヘイセイ</t>
    </rPh>
    <rPh sb="3" eb="4">
      <t>ネン</t>
    </rPh>
    <rPh sb="6" eb="7">
      <t>ツキ</t>
    </rPh>
    <phoneticPr fontId="1"/>
  </si>
  <si>
    <t>１）</t>
    <phoneticPr fontId="1"/>
  </si>
  <si>
    <t>４）</t>
  </si>
  <si>
    <t>６）</t>
  </si>
  <si>
    <t>７）</t>
  </si>
  <si>
    <t>1行に「講座名」を入力します。</t>
    <rPh sb="1" eb="2">
      <t>ギョウ</t>
    </rPh>
    <rPh sb="4" eb="6">
      <t>コウザ</t>
    </rPh>
    <rPh sb="6" eb="7">
      <t>メイ</t>
    </rPh>
    <rPh sb="9" eb="11">
      <t>ニュウリョク</t>
    </rPh>
    <phoneticPr fontId="1"/>
  </si>
  <si>
    <t>「O1のセル」に「年月」を、「P1のセル」に「日にちの数字」を入力します。</t>
    <rPh sb="9" eb="11">
      <t>ネンゲツ</t>
    </rPh>
    <rPh sb="23" eb="24">
      <t>ヒ</t>
    </rPh>
    <rPh sb="27" eb="29">
      <t>スウジ</t>
    </rPh>
    <rPh sb="31" eb="33">
      <t>ニュウリョク</t>
    </rPh>
    <phoneticPr fontId="1"/>
  </si>
  <si>
    <t>Ⅰ</t>
    <phoneticPr fontId="1"/>
  </si>
  <si>
    <t>「日目」の各シートの入力の仕方</t>
    <rPh sb="1" eb="2">
      <t>ヒ</t>
    </rPh>
    <rPh sb="2" eb="3">
      <t>メ</t>
    </rPh>
    <rPh sb="5" eb="6">
      <t>カク</t>
    </rPh>
    <rPh sb="10" eb="12">
      <t>ニュウリョク</t>
    </rPh>
    <rPh sb="13" eb="15">
      <t>シカタ</t>
    </rPh>
    <phoneticPr fontId="8"/>
  </si>
  <si>
    <t>Ⅱ</t>
    <phoneticPr fontId="1"/>
  </si>
  <si>
    <t>「J5のセル」に「応募人数」を入力します。</t>
    <rPh sb="9" eb="11">
      <t>オウボ</t>
    </rPh>
    <rPh sb="11" eb="13">
      <t>ニンズウ</t>
    </rPh>
    <rPh sb="15" eb="17">
      <t>ニュウリョク</t>
    </rPh>
    <phoneticPr fontId="1"/>
  </si>
  <si>
    <t>「A27のセル」に講座の「感想」をお願います。</t>
    <rPh sb="9" eb="11">
      <t>コウザ</t>
    </rPh>
    <rPh sb="13" eb="15">
      <t>カンソウ</t>
    </rPh>
    <rPh sb="18" eb="19">
      <t>ネガ</t>
    </rPh>
    <phoneticPr fontId="8"/>
  </si>
  <si>
    <t>「受講者の年代と性別」の表は、「1日目」シートを参照しています。</t>
    <rPh sb="1" eb="4">
      <t>ジュコウシャ</t>
    </rPh>
    <rPh sb="5" eb="7">
      <t>ネンダイ</t>
    </rPh>
    <rPh sb="8" eb="10">
      <t>セイベツ</t>
    </rPh>
    <rPh sb="12" eb="13">
      <t>ヒョウ</t>
    </rPh>
    <rPh sb="17" eb="18">
      <t>ヒ</t>
    </rPh>
    <rPh sb="18" eb="19">
      <t>メ</t>
    </rPh>
    <rPh sb="24" eb="26">
      <t>サンショウ</t>
    </rPh>
    <phoneticPr fontId="1"/>
  </si>
  <si>
    <t>参考に「アンケート集計表と各グラフ」は、自動的に作られます。</t>
    <rPh sb="0" eb="2">
      <t>サンコウ</t>
    </rPh>
    <rPh sb="9" eb="11">
      <t>シュウケイ</t>
    </rPh>
    <rPh sb="11" eb="12">
      <t>ヒョウ</t>
    </rPh>
    <rPh sb="13" eb="14">
      <t>カク</t>
    </rPh>
    <rPh sb="20" eb="23">
      <t>ジドウテキ</t>
    </rPh>
    <rPh sb="24" eb="25">
      <t>ツク</t>
    </rPh>
    <phoneticPr fontId="1"/>
  </si>
  <si>
    <t xml:space="preserve">年代       　 　代 </t>
    <rPh sb="0" eb="1">
      <t>ネン</t>
    </rPh>
    <rPh sb="1" eb="2">
      <t>ダイ</t>
    </rPh>
    <rPh sb="12" eb="13">
      <t>ダイ</t>
    </rPh>
    <phoneticPr fontId="8"/>
  </si>
  <si>
    <t>男  ・  女</t>
    <rPh sb="0" eb="1">
      <t>オトコ</t>
    </rPh>
    <rPh sb="6" eb="7">
      <t>オンナ</t>
    </rPh>
    <phoneticPr fontId="8"/>
  </si>
  <si>
    <t>パソコン講座主催北地区</t>
    <rPh sb="4" eb="6">
      <t>コウザ</t>
    </rPh>
    <rPh sb="6" eb="8">
      <t>シュサイ</t>
    </rPh>
    <rPh sb="8" eb="9">
      <t>キタ</t>
    </rPh>
    <rPh sb="9" eb="11">
      <t>チク</t>
    </rPh>
    <phoneticPr fontId="8"/>
  </si>
  <si>
    <r>
      <t xml:space="preserve"> </t>
    </r>
    <r>
      <rPr>
        <sz val="11"/>
        <rFont val="HGPｺﾞｼｯｸE"/>
        <family val="3"/>
        <charset val="128"/>
      </rPr>
      <t>２</t>
    </r>
    <r>
      <rPr>
        <sz val="11"/>
        <rFont val="ＭＳ Ｐゴシック"/>
        <family val="3"/>
        <charset val="128"/>
      </rPr>
      <t xml:space="preserve"> 半分ぐらいは知っていた</t>
    </r>
    <rPh sb="3" eb="5">
      <t>ハンブン</t>
    </rPh>
    <rPh sb="9" eb="10">
      <t>シ</t>
    </rPh>
    <phoneticPr fontId="8"/>
  </si>
  <si>
    <t>3日目</t>
    <rPh sb="1" eb="2">
      <t>ニチ</t>
    </rPh>
    <rPh sb="2" eb="3">
      <t>メ</t>
    </rPh>
    <phoneticPr fontId="8"/>
  </si>
  <si>
    <t>1日目</t>
    <rPh sb="1" eb="2">
      <t>ニチ</t>
    </rPh>
    <rPh sb="2" eb="3">
      <t>メ</t>
    </rPh>
    <phoneticPr fontId="8"/>
  </si>
  <si>
    <t>2日目</t>
    <rPh sb="1" eb="2">
      <t>ニチ</t>
    </rPh>
    <rPh sb="2" eb="3">
      <t>メ</t>
    </rPh>
    <phoneticPr fontId="8"/>
  </si>
  <si>
    <t>パソコン講座「　エクセル入門　　」　ちょっと一言①</t>
    <rPh sb="12" eb="14">
      <t>ニュウモン</t>
    </rPh>
    <phoneticPr fontId="1"/>
  </si>
  <si>
    <t>令和２年11月</t>
    <rPh sb="0" eb="2">
      <t>レイワ</t>
    </rPh>
    <rPh sb="3" eb="4">
      <t>ネン</t>
    </rPh>
    <rPh sb="6" eb="7">
      <t>ガツ</t>
    </rPh>
    <phoneticPr fontId="1"/>
  </si>
  <si>
    <t>パソコン講座「　エクセル入門　　」　ちょっと一言②</t>
    <rPh sb="12" eb="14">
      <t>ニュウモン</t>
    </rPh>
    <phoneticPr fontId="1"/>
  </si>
  <si>
    <t>パソコン講座「　エクセル入門　　」　ちょっと一言③</t>
    <rPh sb="12" eb="14">
      <t>ニュウモン</t>
    </rPh>
    <phoneticPr fontId="1"/>
  </si>
  <si>
    <t>パソコン講座「エクセル入門」</t>
    <rPh sb="11" eb="13">
      <t>ニュウモン</t>
    </rPh>
    <phoneticPr fontId="1"/>
  </si>
  <si>
    <t>女</t>
    <rPh sb="0" eb="1">
      <t>ジョ</t>
    </rPh>
    <phoneticPr fontId="1"/>
  </si>
  <si>
    <t>エクセルは何回かやっていましたが、忘れていることが多く、とても勉強になりました。楽しかったです。</t>
    <rPh sb="5" eb="7">
      <t>ナンカイ</t>
    </rPh>
    <rPh sb="17" eb="18">
      <t>ワス</t>
    </rPh>
    <rPh sb="25" eb="26">
      <t>オオ</t>
    </rPh>
    <rPh sb="31" eb="33">
      <t>ベンキョウ</t>
    </rPh>
    <rPh sb="40" eb="41">
      <t>タノ</t>
    </rPh>
    <phoneticPr fontId="1"/>
  </si>
  <si>
    <t>男</t>
    <rPh sb="0" eb="1">
      <t>オトコ</t>
    </rPh>
    <phoneticPr fontId="1"/>
  </si>
  <si>
    <t>エクセルが進化しているのに驚きました。ありがとうございました。</t>
    <rPh sb="5" eb="7">
      <t>シンカ</t>
    </rPh>
    <rPh sb="13" eb="14">
      <t>オドロ</t>
    </rPh>
    <phoneticPr fontId="1"/>
  </si>
  <si>
    <t>丁寧に教えて頂き、身につきました。ありがとうございました。</t>
    <rPh sb="0" eb="2">
      <t>テイネイ</t>
    </rPh>
    <rPh sb="3" eb="4">
      <t>オシ</t>
    </rPh>
    <rPh sb="6" eb="7">
      <t>イタダ</t>
    </rPh>
    <rPh sb="9" eb="10">
      <t>ミ</t>
    </rPh>
    <phoneticPr fontId="1"/>
  </si>
  <si>
    <t>女</t>
    <rPh sb="0" eb="1">
      <t>オンナ</t>
    </rPh>
    <phoneticPr fontId="1"/>
  </si>
  <si>
    <t>とても勉強になりました。ありがとうございました。</t>
    <rPh sb="3" eb="5">
      <t>ベンキョウ</t>
    </rPh>
    <phoneticPr fontId="1"/>
  </si>
  <si>
    <t>ほぼ初めてなので、エクセルについて学べて更に興味がわいてきました。</t>
    <rPh sb="2" eb="3">
      <t>ハジ</t>
    </rPh>
    <rPh sb="17" eb="18">
      <t>マナ</t>
    </rPh>
    <rPh sb="20" eb="21">
      <t>サラ</t>
    </rPh>
    <rPh sb="22" eb="24">
      <t>キョウミ</t>
    </rPh>
    <phoneticPr fontId="1"/>
  </si>
  <si>
    <t>印刷のとき右下に配置変更とか「^」も初めてでした。初めてのことが多く、絶対参照も…楽しくさせていただきました。ありがとうございました。</t>
    <rPh sb="0" eb="2">
      <t>インサツ</t>
    </rPh>
    <rPh sb="5" eb="7">
      <t>ミギシタ</t>
    </rPh>
    <rPh sb="8" eb="10">
      <t>ハイチ</t>
    </rPh>
    <rPh sb="10" eb="12">
      <t>ヘンコウ</t>
    </rPh>
    <rPh sb="18" eb="19">
      <t>ハジ</t>
    </rPh>
    <rPh sb="25" eb="26">
      <t>ハジ</t>
    </rPh>
    <rPh sb="32" eb="33">
      <t>オオ</t>
    </rPh>
    <rPh sb="35" eb="37">
      <t>ゼッタイ</t>
    </rPh>
    <rPh sb="37" eb="39">
      <t>サンショウ</t>
    </rPh>
    <rPh sb="41" eb="42">
      <t>タノ</t>
    </rPh>
    <phoneticPr fontId="1"/>
  </si>
  <si>
    <t>前回から作業する場所わかってきました。今回計算式少し難しかったです。講義とサポートがあって理解できましたが家に帰って覚えているか…？</t>
    <rPh sb="0" eb="2">
      <t>ゼンカイ</t>
    </rPh>
    <rPh sb="4" eb="6">
      <t>サギョウ</t>
    </rPh>
    <rPh sb="8" eb="10">
      <t>バショ</t>
    </rPh>
    <rPh sb="19" eb="21">
      <t>コンカイ</t>
    </rPh>
    <rPh sb="21" eb="23">
      <t>ケイサン</t>
    </rPh>
    <rPh sb="23" eb="24">
      <t>シキ</t>
    </rPh>
    <rPh sb="24" eb="25">
      <t>スコ</t>
    </rPh>
    <rPh sb="26" eb="27">
      <t>ムズカ</t>
    </rPh>
    <rPh sb="34" eb="36">
      <t>コウギ</t>
    </rPh>
    <rPh sb="45" eb="47">
      <t>リカイ</t>
    </rPh>
    <rPh sb="53" eb="54">
      <t>イエ</t>
    </rPh>
    <rPh sb="55" eb="56">
      <t>カエ</t>
    </rPh>
    <rPh sb="58" eb="59">
      <t>オボ</t>
    </rPh>
    <phoneticPr fontId="1"/>
  </si>
  <si>
    <t>次はどこに移動したのかわかりにくかったので「○○の○○をクリックしてください・」ともう少し詳しく教えて下さるとわかりやすかったです。</t>
    <rPh sb="0" eb="1">
      <t>ツギ</t>
    </rPh>
    <rPh sb="5" eb="7">
      <t>イドウ</t>
    </rPh>
    <rPh sb="43" eb="44">
      <t>スコ</t>
    </rPh>
    <rPh sb="45" eb="46">
      <t>クワ</t>
    </rPh>
    <rPh sb="48" eb="49">
      <t>オシ</t>
    </rPh>
    <rPh sb="51" eb="52">
      <t>クダ</t>
    </rPh>
    <phoneticPr fontId="1"/>
  </si>
  <si>
    <t>様々な機能があり、とても勉強になりました。ありがとうございました。</t>
    <rPh sb="0" eb="2">
      <t>サマザマ</t>
    </rPh>
    <rPh sb="3" eb="5">
      <t>キノウ</t>
    </rPh>
    <rPh sb="12" eb="14">
      <t>ベンキョウ</t>
    </rPh>
    <phoneticPr fontId="1"/>
  </si>
  <si>
    <t>丁寧に教えて頂きありがとうございました。</t>
    <rPh sb="0" eb="2">
      <t>テイネイ</t>
    </rPh>
    <rPh sb="3" eb="4">
      <t>オシ</t>
    </rPh>
    <rPh sb="6" eb="7">
      <t>イタダ</t>
    </rPh>
    <phoneticPr fontId="1"/>
  </si>
  <si>
    <t>女</t>
    <rPh sb="0" eb="1">
      <t>ジョ</t>
    </rPh>
    <phoneticPr fontId="1"/>
  </si>
  <si>
    <t>お話についていくのがやっと…というくらいになっていましたが、わからないこと、困った時にすぐ教えて頂いたので助かりました。
とても勉強になりました。ありがとうございました。</t>
    <rPh sb="1" eb="2">
      <t>ハナシ</t>
    </rPh>
    <rPh sb="38" eb="39">
      <t>コマ</t>
    </rPh>
    <rPh sb="41" eb="42">
      <t>トキ</t>
    </rPh>
    <rPh sb="45" eb="46">
      <t>オシ</t>
    </rPh>
    <rPh sb="48" eb="49">
      <t>イタダ</t>
    </rPh>
    <rPh sb="53" eb="54">
      <t>タス</t>
    </rPh>
    <rPh sb="64" eb="66">
      <t>ベンキョウ</t>
    </rPh>
    <phoneticPr fontId="1"/>
  </si>
  <si>
    <t>色々便利機能を覚えられて楽しかったです。ほとんど忘れていました。いろいろ試したいと思います。</t>
    <rPh sb="0" eb="2">
      <t>イロイロ</t>
    </rPh>
    <rPh sb="2" eb="4">
      <t>ベンリ</t>
    </rPh>
    <rPh sb="4" eb="6">
      <t>キノウ</t>
    </rPh>
    <rPh sb="7" eb="8">
      <t>オボ</t>
    </rPh>
    <rPh sb="12" eb="13">
      <t>タノ</t>
    </rPh>
    <rPh sb="24" eb="25">
      <t>ワス</t>
    </rPh>
    <rPh sb="36" eb="37">
      <t>タメ</t>
    </rPh>
    <rPh sb="41" eb="42">
      <t>オモ</t>
    </rPh>
    <phoneticPr fontId="1"/>
  </si>
  <si>
    <t>作業の手順が簡単になっていてどこの機能を使うのかがわかって良かったです。</t>
    <rPh sb="0" eb="2">
      <t>サギョウ</t>
    </rPh>
    <rPh sb="3" eb="5">
      <t>テジュン</t>
    </rPh>
    <rPh sb="6" eb="8">
      <t>カンタン</t>
    </rPh>
    <rPh sb="17" eb="19">
      <t>キノウ</t>
    </rPh>
    <rPh sb="20" eb="21">
      <t>ツカ</t>
    </rPh>
    <rPh sb="29" eb="30">
      <t>ヨ</t>
    </rPh>
    <phoneticPr fontId="1"/>
  </si>
  <si>
    <t>力不足のため、授業についていく事が難しかったです。丁寧な対応ありがとうございました。</t>
    <rPh sb="0" eb="3">
      <t>チカラブソク</t>
    </rPh>
    <rPh sb="7" eb="9">
      <t>ジュギョウ</t>
    </rPh>
    <rPh sb="15" eb="16">
      <t>コト</t>
    </rPh>
    <rPh sb="17" eb="18">
      <t>ムズカ</t>
    </rPh>
    <rPh sb="25" eb="27">
      <t>テイネイ</t>
    </rPh>
    <rPh sb="28" eb="30">
      <t>タイオウ</t>
    </rPh>
    <phoneticPr fontId="1"/>
  </si>
  <si>
    <t>男</t>
    <rPh sb="0" eb="1">
      <t>ダン</t>
    </rPh>
    <phoneticPr fontId="1"/>
  </si>
  <si>
    <t>とても分かりやすい説明でした。昔習ったことの大半を忘れていたので、改めてエクセルの様々な機能を復習できてとてもためになりました。ご指導いただきありがとうございました。</t>
    <rPh sb="3" eb="4">
      <t>ワ</t>
    </rPh>
    <rPh sb="9" eb="11">
      <t>セツメイ</t>
    </rPh>
    <rPh sb="15" eb="16">
      <t>ムカシ</t>
    </rPh>
    <rPh sb="16" eb="17">
      <t>ナラ</t>
    </rPh>
    <rPh sb="22" eb="24">
      <t>タイハン</t>
    </rPh>
    <rPh sb="25" eb="26">
      <t>ワス</t>
    </rPh>
    <rPh sb="33" eb="34">
      <t>アラタ</t>
    </rPh>
    <rPh sb="41" eb="43">
      <t>サマザマ</t>
    </rPh>
    <rPh sb="44" eb="46">
      <t>キノウ</t>
    </rPh>
    <rPh sb="47" eb="49">
      <t>フクシュウ</t>
    </rPh>
    <rPh sb="65" eb="67">
      <t>シドウ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</si>
</sst>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411]ggge&quot;年&quot;m&quot;月&quot;d&quot;日&quot;\(aaa\)"/>
  </numFmts>
  <fonts count="3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b/>
      <sz val="12"/>
      <color theme="1"/>
      <name val="ＭＳ Ｐゴシック"/>
      <family val="3"/>
      <charset val="128"/>
      <scheme val="minor"/>
    </font>
    <font>
      <b/>
      <sz val="14"/>
      <color theme="1"/>
      <name val="メイリオ"/>
      <family val="3"/>
      <charset val="128"/>
    </font>
    <font>
      <b/>
      <sz val="12"/>
      <color theme="1"/>
      <name val="メイリオ"/>
      <family val="3"/>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32">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2" borderId="1" xfId="1" applyFont="1" applyFill="1" applyBorder="1" applyAlignment="1"/>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0" xfId="0" applyBorder="1">
      <alignment vertical="center"/>
    </xf>
    <xf numFmtId="0" fontId="9" fillId="0" borderId="0" xfId="0" applyFont="1" applyBorder="1">
      <alignment vertical="center"/>
    </xf>
    <xf numFmtId="0" fontId="7" fillId="0" borderId="0" xfId="2">
      <alignment vertical="center"/>
    </xf>
    <xf numFmtId="176" fontId="7" fillId="0" borderId="0" xfId="2" applyNumberFormat="1">
      <alignment vertical="center"/>
    </xf>
    <xf numFmtId="0" fontId="13" fillId="0" borderId="0" xfId="2" applyFont="1">
      <alignment vertical="center"/>
    </xf>
    <xf numFmtId="55" fontId="15" fillId="0" borderId="0" xfId="2" applyNumberFormat="1" applyFont="1" applyBorder="1">
      <alignment vertical="center"/>
    </xf>
    <xf numFmtId="0" fontId="7" fillId="0" borderId="0" xfId="2" applyBorder="1">
      <alignment vertical="center"/>
    </xf>
    <xf numFmtId="0" fontId="14" fillId="0" borderId="0" xfId="2" applyFont="1" applyAlignment="1">
      <alignment horizontal="center" vertical="center"/>
    </xf>
    <xf numFmtId="0" fontId="16" fillId="0" borderId="0" xfId="2" applyFont="1" applyAlignment="1">
      <alignment horizontal="center" vertical="center"/>
    </xf>
    <xf numFmtId="0" fontId="16" fillId="0" borderId="0" xfId="2" applyFont="1" applyBorder="1" applyAlignment="1">
      <alignment horizontal="left" vertical="center"/>
    </xf>
    <xf numFmtId="0" fontId="16" fillId="0" borderId="0" xfId="2" applyFont="1" applyBorder="1" applyAlignment="1">
      <alignment horizontal="center" vertical="center"/>
    </xf>
    <xf numFmtId="0" fontId="7" fillId="0" borderId="0" xfId="2" applyAlignment="1">
      <alignment horizontal="center" vertical="center"/>
    </xf>
    <xf numFmtId="0" fontId="16" fillId="0" borderId="12" xfId="2" applyFont="1" applyBorder="1">
      <alignment vertical="center"/>
    </xf>
    <xf numFmtId="176" fontId="16" fillId="0" borderId="12" xfId="2" applyNumberFormat="1" applyFont="1" applyBorder="1">
      <alignment vertical="center"/>
    </xf>
    <xf numFmtId="0" fontId="16" fillId="0" borderId="0" xfId="2" applyFont="1">
      <alignment vertical="center"/>
    </xf>
    <xf numFmtId="0" fontId="16" fillId="0" borderId="0" xfId="2" applyFont="1" applyBorder="1">
      <alignment vertical="center"/>
    </xf>
    <xf numFmtId="176" fontId="16" fillId="0" borderId="13" xfId="2" applyNumberFormat="1" applyFont="1" applyBorder="1">
      <alignment vertical="center"/>
    </xf>
    <xf numFmtId="0" fontId="16" fillId="0" borderId="0" xfId="2" applyFont="1" applyBorder="1" applyAlignment="1">
      <alignment vertical="top"/>
    </xf>
    <xf numFmtId="0" fontId="16" fillId="0" borderId="11" xfId="2" applyFont="1" applyBorder="1">
      <alignment vertical="center"/>
    </xf>
    <xf numFmtId="176" fontId="16" fillId="0" borderId="9" xfId="2" applyNumberFormat="1" applyFont="1" applyBorder="1">
      <alignment vertical="center"/>
    </xf>
    <xf numFmtId="176" fontId="16" fillId="0" borderId="11" xfId="2" applyNumberFormat="1" applyFont="1" applyBorder="1">
      <alignment vertical="center"/>
    </xf>
    <xf numFmtId="0" fontId="16" fillId="0" borderId="12" xfId="2" applyFont="1" applyFill="1" applyBorder="1">
      <alignment vertical="center"/>
    </xf>
    <xf numFmtId="176" fontId="16" fillId="0" borderId="0" xfId="2" applyNumberFormat="1" applyFont="1" applyBorder="1">
      <alignment vertical="center"/>
    </xf>
    <xf numFmtId="176" fontId="18" fillId="0" borderId="0" xfId="2" applyNumberFormat="1" applyFont="1" applyBorder="1" applyAlignment="1">
      <alignment vertical="top"/>
    </xf>
    <xf numFmtId="0" fontId="16"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176" fontId="17" fillId="5" borderId="6" xfId="2" applyNumberFormat="1" applyFont="1" applyFill="1" applyBorder="1" applyAlignment="1">
      <alignment horizontal="center" vertical="center"/>
    </xf>
    <xf numFmtId="0" fontId="17" fillId="5" borderId="8" xfId="2" applyFont="1" applyFill="1" applyBorder="1" applyAlignment="1">
      <alignment horizontal="center" vertical="center"/>
    </xf>
    <xf numFmtId="0" fontId="17" fillId="6" borderId="14" xfId="2" applyFont="1" applyFill="1" applyBorder="1">
      <alignment vertical="center"/>
    </xf>
    <xf numFmtId="0" fontId="16" fillId="0" borderId="15" xfId="2" applyFont="1" applyBorder="1">
      <alignment vertical="center"/>
    </xf>
    <xf numFmtId="176" fontId="16" fillId="0" borderId="15" xfId="2" applyNumberFormat="1" applyFont="1" applyBorder="1">
      <alignment vertical="center"/>
    </xf>
    <xf numFmtId="0" fontId="17" fillId="6" borderId="16" xfId="2" applyFont="1" applyFill="1" applyBorder="1">
      <alignment vertical="center"/>
    </xf>
    <xf numFmtId="0" fontId="17" fillId="6" borderId="17" xfId="2" applyFont="1" applyFill="1" applyBorder="1">
      <alignment vertical="center"/>
    </xf>
    <xf numFmtId="0" fontId="17" fillId="6" borderId="18" xfId="2" applyFont="1" applyFill="1" applyBorder="1">
      <alignment vertical="center"/>
    </xf>
    <xf numFmtId="0" fontId="17" fillId="6" borderId="19" xfId="2" applyFont="1" applyFill="1" applyBorder="1">
      <alignment vertical="center"/>
    </xf>
    <xf numFmtId="176" fontId="16" fillId="0" borderId="20" xfId="2" applyNumberFormat="1" applyFont="1" applyBorder="1">
      <alignment vertical="center"/>
    </xf>
    <xf numFmtId="176" fontId="16" fillId="0" borderId="21" xfId="2" applyNumberFormat="1" applyFont="1" applyBorder="1">
      <alignment vertical="center"/>
    </xf>
    <xf numFmtId="0" fontId="16" fillId="0" borderId="22" xfId="2" applyFont="1" applyBorder="1" applyAlignment="1">
      <alignment horizontal="center" vertical="center"/>
    </xf>
    <xf numFmtId="176" fontId="16" fillId="0" borderId="23" xfId="2" applyNumberFormat="1" applyFont="1" applyBorder="1">
      <alignment vertical="center"/>
    </xf>
    <xf numFmtId="176" fontId="16" fillId="0" borderId="24" xfId="2" applyNumberFormat="1" applyFont="1" applyBorder="1">
      <alignment vertical="center"/>
    </xf>
    <xf numFmtId="176" fontId="16" fillId="0" borderId="25" xfId="2" applyNumberFormat="1" applyFont="1" applyBorder="1">
      <alignment vertical="center"/>
    </xf>
    <xf numFmtId="176" fontId="16" fillId="0" borderId="22"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6" fillId="0" borderId="26" xfId="2" applyFont="1" applyBorder="1" applyAlignment="1">
      <alignment horizontal="center" vertical="center"/>
    </xf>
    <xf numFmtId="0" fontId="17" fillId="6" borderId="26" xfId="2" applyFont="1" applyFill="1" applyBorder="1">
      <alignment vertical="center"/>
    </xf>
    <xf numFmtId="0" fontId="16" fillId="0" borderId="0" xfId="2" applyFont="1" applyAlignment="1">
      <alignment horizontal="left" vertical="center"/>
    </xf>
    <xf numFmtId="0" fontId="17" fillId="5" borderId="27" xfId="2" applyFont="1" applyFill="1" applyBorder="1" applyAlignment="1">
      <alignment horizontal="center" vertical="center"/>
    </xf>
    <xf numFmtId="0" fontId="17" fillId="5" borderId="28" xfId="2" applyFont="1" applyFill="1" applyBorder="1" applyAlignment="1">
      <alignment horizontal="center" vertical="center"/>
    </xf>
    <xf numFmtId="0" fontId="17" fillId="6" borderId="29" xfId="2" applyFont="1" applyFill="1" applyBorder="1" applyAlignment="1">
      <alignment horizontal="center" vertical="center"/>
    </xf>
    <xf numFmtId="0" fontId="17" fillId="0" borderId="1"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2" xfId="0" applyFill="1" applyBorder="1" applyAlignment="1">
      <alignment horizontal="center" vertical="center"/>
    </xf>
    <xf numFmtId="0" fontId="0" fillId="7" borderId="0" xfId="0" applyFill="1"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3" xfId="0" applyBorder="1" applyAlignment="1">
      <alignment horizontal="center" vertical="center"/>
    </xf>
    <xf numFmtId="0" fontId="0" fillId="7" borderId="0" xfId="0" applyFill="1" applyBorder="1" applyAlignment="1">
      <alignment horizontal="center" vertical="center"/>
    </xf>
    <xf numFmtId="0" fontId="0" fillId="0" borderId="1" xfId="0" applyFill="1" applyBorder="1" applyAlignment="1">
      <alignment horizontal="center" vertical="center"/>
    </xf>
    <xf numFmtId="0" fontId="16" fillId="6" borderId="26" xfId="2" applyFont="1" applyFill="1" applyBorder="1" applyAlignment="1">
      <alignment horizontal="right" vertical="center"/>
    </xf>
    <xf numFmtId="0" fontId="6" fillId="0" borderId="0" xfId="3" applyBorder="1">
      <alignment vertical="center"/>
    </xf>
    <xf numFmtId="0" fontId="6" fillId="0" borderId="0" xfId="3">
      <alignment vertical="center"/>
    </xf>
    <xf numFmtId="0" fontId="6" fillId="0" borderId="31" xfId="3" applyBorder="1">
      <alignment vertical="center"/>
    </xf>
    <xf numFmtId="0" fontId="23" fillId="0" borderId="33" xfId="3" applyFont="1" applyBorder="1" applyAlignment="1">
      <alignment horizontal="center" vertical="center"/>
    </xf>
    <xf numFmtId="0" fontId="6" fillId="0" borderId="31" xfId="3" applyBorder="1" applyAlignment="1">
      <alignment horizontal="left" vertical="center"/>
    </xf>
    <xf numFmtId="0" fontId="24" fillId="0" borderId="11" xfId="3" applyFont="1" applyBorder="1" applyAlignment="1">
      <alignment vertical="center"/>
    </xf>
    <xf numFmtId="0" fontId="20" fillId="0" borderId="30" xfId="3" applyFont="1" applyBorder="1">
      <alignment vertical="center"/>
    </xf>
    <xf numFmtId="0" fontId="20" fillId="0" borderId="34" xfId="3" applyFont="1" applyBorder="1">
      <alignment vertical="center"/>
    </xf>
    <xf numFmtId="0" fontId="20" fillId="0" borderId="2" xfId="3" applyFont="1" applyFill="1" applyBorder="1" applyAlignment="1">
      <alignment vertical="center"/>
    </xf>
    <xf numFmtId="0" fontId="20" fillId="0" borderId="4" xfId="3" applyFont="1" applyFill="1" applyBorder="1">
      <alignment vertical="center"/>
    </xf>
    <xf numFmtId="0" fontId="20" fillId="0" borderId="3" xfId="3" applyFont="1" applyBorder="1">
      <alignment vertical="center"/>
    </xf>
    <xf numFmtId="0" fontId="20" fillId="0" borderId="32" xfId="3" applyFont="1" applyBorder="1">
      <alignment vertical="center"/>
    </xf>
    <xf numFmtId="0" fontId="20" fillId="0" borderId="33" xfId="3" applyFont="1" applyBorder="1" applyAlignment="1">
      <alignment vertical="center" readingOrder="1"/>
    </xf>
    <xf numFmtId="0" fontId="20" fillId="0" borderId="33" xfId="3" applyFont="1" applyBorder="1">
      <alignment vertical="center"/>
    </xf>
    <xf numFmtId="0" fontId="24" fillId="0" borderId="35" xfId="3" applyFont="1" applyBorder="1">
      <alignment vertical="center"/>
    </xf>
    <xf numFmtId="0" fontId="6" fillId="0" borderId="12" xfId="3" applyBorder="1">
      <alignment vertical="center"/>
    </xf>
    <xf numFmtId="0" fontId="27" fillId="0" borderId="0" xfId="3" applyFont="1" applyBorder="1" applyAlignment="1">
      <alignment horizontal="center" vertical="center"/>
    </xf>
    <xf numFmtId="0" fontId="24"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0" xfId="3" applyBorder="1">
      <alignment vertical="center"/>
    </xf>
    <xf numFmtId="0" fontId="6" fillId="0" borderId="34" xfId="3" applyBorder="1">
      <alignment vertical="center"/>
    </xf>
    <xf numFmtId="0" fontId="4" fillId="0" borderId="0" xfId="0" applyFont="1" applyAlignment="1">
      <alignment vertical="center"/>
    </xf>
    <xf numFmtId="0" fontId="29" fillId="0" borderId="0" xfId="0" applyFont="1">
      <alignment vertical="center"/>
    </xf>
    <xf numFmtId="0" fontId="2" fillId="0" borderId="30" xfId="0" applyFont="1" applyBorder="1" applyAlignment="1">
      <alignment vertical="center"/>
    </xf>
    <xf numFmtId="0" fontId="3" fillId="0" borderId="30" xfId="0" applyFont="1" applyBorder="1" applyAlignment="1">
      <alignment vertical="center"/>
    </xf>
    <xf numFmtId="0" fontId="29" fillId="0" borderId="0" xfId="0" applyFont="1" applyAlignment="1">
      <alignment horizontal="right" vertical="center"/>
    </xf>
    <xf numFmtId="0" fontId="4" fillId="0" borderId="0" xfId="0" applyFont="1" applyAlignment="1" applyProtection="1">
      <alignment vertical="center"/>
      <protection locked="0"/>
    </xf>
    <xf numFmtId="0" fontId="2" fillId="0" borderId="30" xfId="0" applyFont="1" applyBorder="1" applyAlignment="1" applyProtection="1">
      <alignment vertical="center"/>
      <protection locked="0"/>
    </xf>
    <xf numFmtId="0" fontId="3" fillId="0" borderId="30" xfId="0" applyFont="1" applyBorder="1" applyAlignment="1" applyProtection="1">
      <alignment vertical="center"/>
      <protection locked="0"/>
    </xf>
    <xf numFmtId="0" fontId="3" fillId="0" borderId="0" xfId="2" applyFont="1" applyAlignment="1">
      <alignment horizontal="center" vertical="center"/>
    </xf>
    <xf numFmtId="0" fontId="12" fillId="0" borderId="0" xfId="2" applyFont="1" applyAlignment="1">
      <alignment horizontal="center" vertical="center"/>
    </xf>
    <xf numFmtId="0" fontId="12" fillId="0" borderId="0" xfId="2" applyFont="1">
      <alignment vertical="center"/>
    </xf>
    <xf numFmtId="0" fontId="12" fillId="0" borderId="0" xfId="2" applyFont="1" applyAlignment="1">
      <alignment horizontal="right" vertical="center"/>
    </xf>
    <xf numFmtId="0" fontId="12" fillId="0" borderId="0" xfId="2" applyFont="1" applyAlignment="1">
      <alignment horizontal="left" vertical="center"/>
    </xf>
    <xf numFmtId="0" fontId="12" fillId="0" borderId="0" xfId="2" applyFont="1" applyAlignment="1">
      <alignment horizontal="center" vertical="center" wrapText="1"/>
    </xf>
    <xf numFmtId="0" fontId="3" fillId="0" borderId="0" xfId="2" applyFont="1" applyAlignment="1">
      <alignment horizontal="center" vertical="center" wrapText="1"/>
    </xf>
    <xf numFmtId="0" fontId="9" fillId="0" borderId="0" xfId="2" applyFont="1" applyAlignment="1">
      <alignment horizontal="center" vertical="center"/>
    </xf>
    <xf numFmtId="0" fontId="12" fillId="0" borderId="0" xfId="2" applyFont="1" applyAlignment="1">
      <alignment vertical="center"/>
    </xf>
    <xf numFmtId="0" fontId="30" fillId="0" borderId="0" xfId="2" applyFont="1" applyAlignment="1">
      <alignment horizontal="left" vertical="center"/>
    </xf>
    <xf numFmtId="0" fontId="12" fillId="0" borderId="0" xfId="2" applyFont="1" applyAlignment="1">
      <alignment horizontal="left" vertical="center" wrapText="1"/>
    </xf>
    <xf numFmtId="0" fontId="9" fillId="0" borderId="0" xfId="2" applyFont="1" applyAlignment="1">
      <alignment horizontal="left" vertical="center"/>
    </xf>
    <xf numFmtId="0" fontId="7" fillId="0" borderId="0" xfId="2" applyAlignment="1">
      <alignment horizontal="left" vertical="center"/>
    </xf>
    <xf numFmtId="0" fontId="31" fillId="0" borderId="0" xfId="2" applyFont="1" applyAlignment="1">
      <alignment horizontal="center" vertical="center"/>
    </xf>
    <xf numFmtId="0" fontId="31" fillId="0" borderId="0" xfId="2" applyFont="1" applyAlignment="1">
      <alignment horizontal="left" vertical="center"/>
    </xf>
    <xf numFmtId="0" fontId="29" fillId="0" borderId="0" xfId="2" applyFont="1" applyAlignment="1">
      <alignment horizontal="left" vertical="center"/>
    </xf>
    <xf numFmtId="0" fontId="17" fillId="5" borderId="36" xfId="2" applyFont="1" applyFill="1" applyBorder="1" applyAlignment="1">
      <alignment horizontal="center" vertical="center"/>
    </xf>
    <xf numFmtId="0" fontId="17" fillId="0" borderId="2" xfId="2" applyFont="1" applyBorder="1">
      <alignment vertical="center"/>
    </xf>
    <xf numFmtId="0" fontId="17" fillId="5" borderId="37" xfId="2" applyFont="1" applyFill="1" applyBorder="1" applyAlignment="1">
      <alignment horizontal="center" vertical="center"/>
    </xf>
    <xf numFmtId="0" fontId="17" fillId="0" borderId="38" xfId="2" applyFont="1" applyBorder="1">
      <alignment vertical="center"/>
    </xf>
    <xf numFmtId="0" fontId="17" fillId="6" borderId="39" xfId="2" applyFont="1" applyFill="1" applyBorder="1" applyAlignment="1">
      <alignment horizontal="center" vertical="center"/>
    </xf>
    <xf numFmtId="0" fontId="17" fillId="0" borderId="8" xfId="2" applyFont="1" applyBorder="1">
      <alignment vertical="center"/>
    </xf>
    <xf numFmtId="0" fontId="17" fillId="0" borderId="6" xfId="2" applyFont="1" applyBorder="1">
      <alignment vertical="center"/>
    </xf>
    <xf numFmtId="0" fontId="17" fillId="0" borderId="40" xfId="2" applyFont="1" applyBorder="1">
      <alignment vertical="center"/>
    </xf>
    <xf numFmtId="0" fontId="17" fillId="6" borderId="41" xfId="2" applyFont="1" applyFill="1" applyBorder="1" applyAlignment="1">
      <alignment horizontal="center" vertical="center"/>
    </xf>
    <xf numFmtId="0" fontId="17" fillId="0" borderId="42" xfId="2" applyFont="1" applyBorder="1">
      <alignment vertical="center"/>
    </xf>
    <xf numFmtId="0" fontId="17" fillId="0" borderId="43" xfId="2" applyFont="1" applyBorder="1">
      <alignment vertical="center"/>
    </xf>
    <xf numFmtId="0" fontId="17" fillId="0" borderId="26" xfId="2" applyFont="1" applyBorder="1">
      <alignment vertical="center"/>
    </xf>
    <xf numFmtId="0" fontId="7" fillId="0" borderId="44" xfId="2" applyBorder="1">
      <alignment vertical="center"/>
    </xf>
    <xf numFmtId="55" fontId="7" fillId="0" borderId="45" xfId="2" applyNumberFormat="1" applyBorder="1" applyAlignment="1">
      <alignment horizontal="right" vertical="center"/>
    </xf>
    <xf numFmtId="176" fontId="7" fillId="0" borderId="45" xfId="2" applyNumberFormat="1" applyBorder="1" applyAlignment="1">
      <alignment horizontal="center" vertical="center"/>
    </xf>
    <xf numFmtId="176" fontId="7" fillId="0" borderId="46" xfId="2" applyNumberFormat="1" applyBorder="1" applyAlignment="1">
      <alignment horizontal="center" vertical="center"/>
    </xf>
    <xf numFmtId="0" fontId="17" fillId="5" borderId="47" xfId="2" applyFont="1" applyFill="1" applyBorder="1" applyAlignment="1">
      <alignment horizontal="center" vertical="center"/>
    </xf>
    <xf numFmtId="176" fontId="16" fillId="0" borderId="48" xfId="2" applyNumberFormat="1" applyFont="1" applyBorder="1">
      <alignment vertical="center"/>
    </xf>
    <xf numFmtId="176" fontId="16" fillId="0" borderId="49" xfId="2" applyNumberFormat="1" applyFont="1" applyBorder="1">
      <alignment vertical="center"/>
    </xf>
    <xf numFmtId="176" fontId="16" fillId="0" borderId="50" xfId="2" applyNumberFormat="1" applyFont="1" applyBorder="1">
      <alignment vertical="center"/>
    </xf>
    <xf numFmtId="176" fontId="16" fillId="0" borderId="51" xfId="2" applyNumberFormat="1" applyFont="1" applyBorder="1">
      <alignment vertical="center"/>
    </xf>
    <xf numFmtId="176" fontId="16" fillId="0" borderId="52" xfId="2" applyNumberFormat="1" applyFont="1" applyBorder="1">
      <alignment vertical="center"/>
    </xf>
    <xf numFmtId="0" fontId="6" fillId="0" borderId="4" xfId="3" applyFont="1" applyBorder="1">
      <alignment vertical="center"/>
    </xf>
    <xf numFmtId="0" fontId="6" fillId="0" borderId="7" xfId="3" applyBorder="1">
      <alignment vertical="center"/>
    </xf>
    <xf numFmtId="0" fontId="6" fillId="0" borderId="7" xfId="3" applyBorder="1" applyAlignment="1">
      <alignment horizontal="right" vertical="center"/>
    </xf>
    <xf numFmtId="0" fontId="21" fillId="0" borderId="9" xfId="3" applyFont="1" applyBorder="1" applyAlignment="1">
      <alignment vertical="center"/>
    </xf>
    <xf numFmtId="0" fontId="21" fillId="0" borderId="1" xfId="3" applyFont="1" applyBorder="1">
      <alignment vertical="center"/>
    </xf>
    <xf numFmtId="0" fontId="21" fillId="0" borderId="31" xfId="3" applyFont="1" applyBorder="1">
      <alignment vertical="center"/>
    </xf>
    <xf numFmtId="0" fontId="0" fillId="0" borderId="30" xfId="0" applyBorder="1">
      <alignment vertical="center"/>
    </xf>
    <xf numFmtId="58" fontId="29" fillId="0" borderId="0" xfId="0" applyNumberFormat="1" applyFont="1">
      <alignment vertical="center"/>
    </xf>
    <xf numFmtId="177" fontId="20" fillId="0" borderId="30" xfId="3" applyNumberFormat="1" applyFont="1" applyBorder="1" applyAlignment="1">
      <alignment horizontal="right" vertical="center"/>
    </xf>
    <xf numFmtId="177" fontId="0" fillId="0" borderId="0" xfId="0" applyNumberFormat="1">
      <alignment vertical="center"/>
    </xf>
    <xf numFmtId="0" fontId="0" fillId="0" borderId="4" xfId="0" applyBorder="1" applyAlignment="1">
      <alignment horizontal="center" vertical="center"/>
    </xf>
    <xf numFmtId="0" fontId="0" fillId="0" borderId="3"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4" fillId="0" borderId="0" xfId="0" applyFont="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6" fillId="4" borderId="16" xfId="2" applyFont="1" applyFill="1" applyBorder="1" applyAlignment="1">
      <alignment horizontal="center" vertical="center"/>
    </xf>
    <xf numFmtId="0" fontId="16" fillId="4" borderId="10" xfId="2" applyFont="1" applyFill="1" applyBorder="1" applyAlignment="1">
      <alignment horizontal="center" vertical="center"/>
    </xf>
    <xf numFmtId="0" fontId="14" fillId="0" borderId="0" xfId="2" applyFont="1" applyAlignment="1">
      <alignment horizontal="left" vertical="center"/>
    </xf>
    <xf numFmtId="0" fontId="12"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19" fillId="0" borderId="30" xfId="3" applyFont="1" applyBorder="1" applyAlignment="1">
      <alignment horizontal="center" vertical="center"/>
    </xf>
    <xf numFmtId="0" fontId="22" fillId="0" borderId="32" xfId="3" applyFont="1" applyBorder="1" applyAlignment="1">
      <alignment horizontal="center" vertical="center"/>
    </xf>
    <xf numFmtId="0" fontId="22" fillId="0" borderId="33" xfId="3" applyFont="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layout/>
      <c:overlay val="0"/>
    </c:title>
    <c:autoTitleDeleted val="0"/>
    <c:plotArea>
      <c:layout>
        <c:manualLayout>
          <c:layoutTarget val="inner"/>
          <c:xMode val="edge"/>
          <c:yMode val="edge"/>
          <c:x val="0.14641657177685785"/>
          <c:y val="7.4294365712199537E-2"/>
          <c:w val="0.6649333424147299"/>
          <c:h val="0.5853358036127837"/>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2</c:v>
                </c:pt>
                <c:pt idx="1">
                  <c:v>4</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95D4-4431-972B-9BAE1365D740}"/>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4</c:v>
                </c:pt>
                <c:pt idx="1">
                  <c:v>1</c:v>
                </c:pt>
                <c:pt idx="2">
                  <c:v>0</c:v>
                </c:pt>
                <c:pt idx="3">
                  <c:v>1</c:v>
                </c:pt>
                <c:pt idx="4">
                  <c:v>0</c:v>
                </c:pt>
              </c:numCache>
            </c:numRef>
          </c:val>
          <c:smooth val="0"/>
          <c:extLst xmlns:c16r2="http://schemas.microsoft.com/office/drawing/2015/06/chart">
            <c:ext xmlns:c16="http://schemas.microsoft.com/office/drawing/2014/chart" uri="{C3380CC4-5D6E-409C-BE32-E72D297353CC}">
              <c16:uniqueId val="{00000001-95D4-4431-972B-9BAE1365D740}"/>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4</c:v>
                </c:pt>
                <c:pt idx="1">
                  <c:v>1</c:v>
                </c:pt>
                <c:pt idx="2">
                  <c:v>0</c:v>
                </c:pt>
                <c:pt idx="3">
                  <c:v>0</c:v>
                </c:pt>
                <c:pt idx="4">
                  <c:v>1</c:v>
                </c:pt>
              </c:numCache>
            </c:numRef>
          </c:val>
          <c:smooth val="0"/>
          <c:extLst xmlns:c16r2="http://schemas.microsoft.com/office/drawing/2015/06/chart">
            <c:ext xmlns:c16="http://schemas.microsoft.com/office/drawing/2014/chart" uri="{C3380CC4-5D6E-409C-BE32-E72D297353CC}">
              <c16:uniqueId val="{00000002-95D4-4431-972B-9BAE1365D740}"/>
            </c:ext>
          </c:extLst>
        </c:ser>
        <c:dLbls>
          <c:showLegendKey val="0"/>
          <c:showVal val="1"/>
          <c:showCatName val="0"/>
          <c:showSerName val="0"/>
          <c:showPercent val="0"/>
          <c:showBubbleSize val="0"/>
        </c:dLbls>
        <c:marker val="1"/>
        <c:smooth val="0"/>
        <c:axId val="110621440"/>
        <c:axId val="110622976"/>
      </c:lineChart>
      <c:catAx>
        <c:axId val="110621440"/>
        <c:scaling>
          <c:orientation val="minMax"/>
        </c:scaling>
        <c:delete val="0"/>
        <c:axPos val="b"/>
        <c:numFmt formatCode="General" sourceLinked="1"/>
        <c:majorTickMark val="out"/>
        <c:minorTickMark val="none"/>
        <c:tickLblPos val="nextTo"/>
        <c:crossAx val="110622976"/>
        <c:crosses val="autoZero"/>
        <c:auto val="1"/>
        <c:lblAlgn val="ctr"/>
        <c:lblOffset val="100"/>
        <c:noMultiLvlLbl val="0"/>
      </c:catAx>
      <c:valAx>
        <c:axId val="110622976"/>
        <c:scaling>
          <c:orientation val="minMax"/>
        </c:scaling>
        <c:delete val="0"/>
        <c:axPos val="l"/>
        <c:majorGridlines/>
        <c:numFmt formatCode="0_);[Red]\(0\)" sourceLinked="1"/>
        <c:majorTickMark val="out"/>
        <c:minorTickMark val="none"/>
        <c:tickLblPos val="nextTo"/>
        <c:crossAx val="110621440"/>
        <c:crosses val="autoZero"/>
        <c:crossBetween val="between"/>
      </c:valAx>
    </c:plotArea>
    <c:legend>
      <c:legendPos val="r"/>
      <c:layout>
        <c:manualLayout>
          <c:xMode val="edge"/>
          <c:yMode val="edge"/>
          <c:x val="0.83869873800021577"/>
          <c:y val="0.12438927842953346"/>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layout/>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0</c:v>
                </c:pt>
                <c:pt idx="1">
                  <c:v>2</c:v>
                </c:pt>
                <c:pt idx="2">
                  <c:v>2</c:v>
                </c:pt>
                <c:pt idx="3">
                  <c:v>2</c:v>
                </c:pt>
                <c:pt idx="4">
                  <c:v>0</c:v>
                </c:pt>
                <c:pt idx="5">
                  <c:v>0</c:v>
                </c:pt>
              </c:numCache>
            </c:numRef>
          </c:val>
          <c:smooth val="0"/>
          <c:extLst xmlns:c16r2="http://schemas.microsoft.com/office/drawing/2015/06/chart">
            <c:ext xmlns:c16="http://schemas.microsoft.com/office/drawing/2014/chart" uri="{C3380CC4-5D6E-409C-BE32-E72D297353CC}">
              <c16:uniqueId val="{00000000-61CD-4A6B-A3EA-F7CD87ABB3F7}"/>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0</c:v>
                </c:pt>
                <c:pt idx="1">
                  <c:v>3</c:v>
                </c:pt>
                <c:pt idx="2">
                  <c:v>0</c:v>
                </c:pt>
                <c:pt idx="3">
                  <c:v>1</c:v>
                </c:pt>
                <c:pt idx="4">
                  <c:v>2</c:v>
                </c:pt>
                <c:pt idx="5">
                  <c:v>0</c:v>
                </c:pt>
              </c:numCache>
            </c:numRef>
          </c:val>
          <c:smooth val="0"/>
          <c:extLst xmlns:c16r2="http://schemas.microsoft.com/office/drawing/2015/06/chart">
            <c:ext xmlns:c16="http://schemas.microsoft.com/office/drawing/2014/chart" uri="{C3380CC4-5D6E-409C-BE32-E72D297353CC}">
              <c16:uniqueId val="{00000001-61CD-4A6B-A3EA-F7CD87ABB3F7}"/>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0</c:v>
                </c:pt>
                <c:pt idx="1">
                  <c:v>0</c:v>
                </c:pt>
                <c:pt idx="2">
                  <c:v>1</c:v>
                </c:pt>
                <c:pt idx="3">
                  <c:v>4</c:v>
                </c:pt>
                <c:pt idx="4">
                  <c:v>0</c:v>
                </c:pt>
                <c:pt idx="5">
                  <c:v>1</c:v>
                </c:pt>
              </c:numCache>
            </c:numRef>
          </c:val>
          <c:smooth val="0"/>
          <c:extLst xmlns:c16r2="http://schemas.microsoft.com/office/drawing/2015/06/chart">
            <c:ext xmlns:c16="http://schemas.microsoft.com/office/drawing/2014/chart" uri="{C3380CC4-5D6E-409C-BE32-E72D297353CC}">
              <c16:uniqueId val="{00000002-61CD-4A6B-A3EA-F7CD87ABB3F7}"/>
            </c:ext>
          </c:extLst>
        </c:ser>
        <c:dLbls>
          <c:showLegendKey val="0"/>
          <c:showVal val="1"/>
          <c:showCatName val="0"/>
          <c:showSerName val="0"/>
          <c:showPercent val="0"/>
          <c:showBubbleSize val="0"/>
        </c:dLbls>
        <c:marker val="1"/>
        <c:smooth val="0"/>
        <c:axId val="110812544"/>
        <c:axId val="110818432"/>
      </c:lineChart>
      <c:catAx>
        <c:axId val="110812544"/>
        <c:scaling>
          <c:orientation val="minMax"/>
        </c:scaling>
        <c:delete val="0"/>
        <c:axPos val="b"/>
        <c:numFmt formatCode="General" sourceLinked="1"/>
        <c:majorTickMark val="out"/>
        <c:minorTickMark val="none"/>
        <c:tickLblPos val="nextTo"/>
        <c:crossAx val="110818432"/>
        <c:crosses val="autoZero"/>
        <c:auto val="1"/>
        <c:lblAlgn val="ctr"/>
        <c:lblOffset val="100"/>
        <c:noMultiLvlLbl val="0"/>
      </c:catAx>
      <c:valAx>
        <c:axId val="110818432"/>
        <c:scaling>
          <c:orientation val="minMax"/>
        </c:scaling>
        <c:delete val="0"/>
        <c:axPos val="l"/>
        <c:majorGridlines/>
        <c:numFmt formatCode="0_);[Red]\(0\)" sourceLinked="1"/>
        <c:majorTickMark val="out"/>
        <c:minorTickMark val="none"/>
        <c:tickLblPos val="nextTo"/>
        <c:crossAx val="110812544"/>
        <c:crosses val="autoZero"/>
        <c:crossBetween val="between"/>
      </c:valAx>
    </c:plotArea>
    <c:legend>
      <c:legendPos val="r"/>
      <c:layout>
        <c:manualLayout>
          <c:xMode val="edge"/>
          <c:yMode val="edge"/>
          <c:x val="0.8340139081920096"/>
          <c:y val="0.13090180464730045"/>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layout/>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0</c:v>
                </c:pt>
                <c:pt idx="1">
                  <c:v>1</c:v>
                </c:pt>
                <c:pt idx="2">
                  <c:v>5</c:v>
                </c:pt>
                <c:pt idx="3">
                  <c:v>0</c:v>
                </c:pt>
                <c:pt idx="4">
                  <c:v>0</c:v>
                </c:pt>
                <c:pt idx="5">
                  <c:v>0</c:v>
                </c:pt>
              </c:numCache>
            </c:numRef>
          </c:val>
          <c:smooth val="0"/>
          <c:extLst xmlns:c16r2="http://schemas.microsoft.com/office/drawing/2015/06/chart">
            <c:ext xmlns:c16="http://schemas.microsoft.com/office/drawing/2014/chart" uri="{C3380CC4-5D6E-409C-BE32-E72D297353CC}">
              <c16:uniqueId val="{00000000-6D08-46E5-890F-0E05B89516A5}"/>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0</c:v>
                </c:pt>
                <c:pt idx="1">
                  <c:v>4</c:v>
                </c:pt>
                <c:pt idx="2">
                  <c:v>1</c:v>
                </c:pt>
                <c:pt idx="3">
                  <c:v>0</c:v>
                </c:pt>
                <c:pt idx="4">
                  <c:v>1</c:v>
                </c:pt>
                <c:pt idx="5">
                  <c:v>0</c:v>
                </c:pt>
              </c:numCache>
            </c:numRef>
          </c:val>
          <c:smooth val="0"/>
          <c:extLst xmlns:c16r2="http://schemas.microsoft.com/office/drawing/2015/06/chart">
            <c:ext xmlns:c16="http://schemas.microsoft.com/office/drawing/2014/chart" uri="{C3380CC4-5D6E-409C-BE32-E72D297353CC}">
              <c16:uniqueId val="{00000001-6D08-46E5-890F-0E05B89516A5}"/>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1</c:v>
                </c:pt>
                <c:pt idx="1">
                  <c:v>3</c:v>
                </c:pt>
                <c:pt idx="2">
                  <c:v>1</c:v>
                </c:pt>
                <c:pt idx="3">
                  <c:v>0</c:v>
                </c:pt>
                <c:pt idx="4">
                  <c:v>0</c:v>
                </c:pt>
                <c:pt idx="5">
                  <c:v>1</c:v>
                </c:pt>
              </c:numCache>
            </c:numRef>
          </c:val>
          <c:smooth val="0"/>
          <c:extLst xmlns:c16r2="http://schemas.microsoft.com/office/drawing/2015/06/chart">
            <c:ext xmlns:c16="http://schemas.microsoft.com/office/drawing/2014/chart" uri="{C3380CC4-5D6E-409C-BE32-E72D297353CC}">
              <c16:uniqueId val="{00000002-6D08-46E5-890F-0E05B89516A5}"/>
            </c:ext>
          </c:extLst>
        </c:ser>
        <c:dLbls>
          <c:showLegendKey val="0"/>
          <c:showVal val="1"/>
          <c:showCatName val="0"/>
          <c:showSerName val="0"/>
          <c:showPercent val="0"/>
          <c:showBubbleSize val="0"/>
        </c:dLbls>
        <c:marker val="1"/>
        <c:smooth val="0"/>
        <c:axId val="112576768"/>
        <c:axId val="112594944"/>
      </c:lineChart>
      <c:catAx>
        <c:axId val="112576768"/>
        <c:scaling>
          <c:orientation val="minMax"/>
        </c:scaling>
        <c:delete val="0"/>
        <c:axPos val="b"/>
        <c:numFmt formatCode="General" sourceLinked="1"/>
        <c:majorTickMark val="out"/>
        <c:minorTickMark val="none"/>
        <c:tickLblPos val="nextTo"/>
        <c:crossAx val="112594944"/>
        <c:crosses val="autoZero"/>
        <c:auto val="1"/>
        <c:lblAlgn val="ctr"/>
        <c:lblOffset val="100"/>
        <c:noMultiLvlLbl val="0"/>
      </c:catAx>
      <c:valAx>
        <c:axId val="112594944"/>
        <c:scaling>
          <c:orientation val="minMax"/>
        </c:scaling>
        <c:delete val="0"/>
        <c:axPos val="l"/>
        <c:majorGridlines/>
        <c:numFmt formatCode="0_);[Red]\(0\)" sourceLinked="1"/>
        <c:majorTickMark val="out"/>
        <c:minorTickMark val="none"/>
        <c:tickLblPos val="nextTo"/>
        <c:crossAx val="112576768"/>
        <c:crosses val="autoZero"/>
        <c:crossBetween val="between"/>
      </c:valAx>
    </c:plotArea>
    <c:legend>
      <c:legendPos val="r"/>
      <c:layout>
        <c:manualLayout>
          <c:xMode val="edge"/>
          <c:yMode val="edge"/>
          <c:x val="0.83108115011716632"/>
          <c:y val="0.25840444172088972"/>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layout/>
      <c:overlay val="0"/>
    </c:title>
    <c:autoTitleDeleted val="0"/>
    <c:plotArea>
      <c:layout/>
      <c:barChart>
        <c:barDir val="col"/>
        <c:grouping val="clustered"/>
        <c:varyColors val="0"/>
        <c:ser>
          <c:idx val="0"/>
          <c:order val="0"/>
          <c:tx>
            <c:strRef>
              <c:f>まとめ!$I$8</c:f>
              <c:strCache>
                <c:ptCount val="1"/>
                <c:pt idx="0">
                  <c:v>男性</c:v>
                </c:pt>
              </c:strCache>
            </c:strRef>
          </c:tx>
          <c:invertIfNegative val="0"/>
          <c:cat>
            <c:strRef>
              <c:f>まとめ!$H$9:$H$15</c:f>
              <c:strCache>
                <c:ptCount val="7"/>
                <c:pt idx="0">
                  <c:v>20代</c:v>
                </c:pt>
                <c:pt idx="1">
                  <c:v>30代</c:v>
                </c:pt>
                <c:pt idx="2">
                  <c:v>40代</c:v>
                </c:pt>
                <c:pt idx="3">
                  <c:v>50代</c:v>
                </c:pt>
                <c:pt idx="4">
                  <c:v>60代</c:v>
                </c:pt>
                <c:pt idx="5">
                  <c:v>70代</c:v>
                </c:pt>
                <c:pt idx="6">
                  <c:v>80代</c:v>
                </c:pt>
              </c:strCache>
            </c:strRef>
          </c:cat>
          <c:val>
            <c:numRef>
              <c:f>まとめ!$I$9:$I$15</c:f>
              <c:numCache>
                <c:formatCode>General</c:formatCode>
                <c:ptCount val="7"/>
                <c:pt idx="0">
                  <c:v>0</c:v>
                </c:pt>
                <c:pt idx="1">
                  <c:v>0</c:v>
                </c:pt>
                <c:pt idx="2">
                  <c:v>0</c:v>
                </c:pt>
                <c:pt idx="3">
                  <c:v>0</c:v>
                </c:pt>
                <c:pt idx="4">
                  <c:v>1</c:v>
                </c:pt>
                <c:pt idx="5">
                  <c:v>0</c:v>
                </c:pt>
                <c:pt idx="6">
                  <c:v>0</c:v>
                </c:pt>
              </c:numCache>
            </c:numRef>
          </c:val>
          <c:extLst xmlns:c16r2="http://schemas.microsoft.com/office/drawing/2015/06/chart">
            <c:ext xmlns:c16="http://schemas.microsoft.com/office/drawing/2014/chart" uri="{C3380CC4-5D6E-409C-BE32-E72D297353CC}">
              <c16:uniqueId val="{00000000-43F1-46E6-BC15-29E2F3585371}"/>
            </c:ext>
          </c:extLst>
        </c:ser>
        <c:ser>
          <c:idx val="1"/>
          <c:order val="1"/>
          <c:tx>
            <c:strRef>
              <c:f>まとめ!$J$8</c:f>
              <c:strCache>
                <c:ptCount val="1"/>
                <c:pt idx="0">
                  <c:v>女性</c:v>
                </c:pt>
              </c:strCache>
            </c:strRef>
          </c:tx>
          <c:invertIfNegative val="0"/>
          <c:cat>
            <c:strRef>
              <c:f>まとめ!$H$9:$H$15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1</c:v>
                </c:pt>
                <c:pt idx="3">
                  <c:v>1</c:v>
                </c:pt>
                <c:pt idx="4">
                  <c:v>2</c:v>
                </c:pt>
                <c:pt idx="5">
                  <c:v>1</c:v>
                </c:pt>
                <c:pt idx="6">
                  <c:v>0</c:v>
                </c:pt>
              </c:numCache>
            </c:numRef>
          </c:val>
          <c:extLst xmlns:c16r2="http://schemas.microsoft.com/office/drawing/2015/06/chart">
            <c:ext xmlns:c16="http://schemas.microsoft.com/office/drawing/2014/chart" uri="{C3380CC4-5D6E-409C-BE32-E72D297353CC}">
              <c16:uniqueId val="{00000001-43F1-46E6-BC15-29E2F3585371}"/>
            </c:ext>
          </c:extLst>
        </c:ser>
        <c:dLbls>
          <c:showLegendKey val="0"/>
          <c:showVal val="0"/>
          <c:showCatName val="0"/>
          <c:showSerName val="0"/>
          <c:showPercent val="0"/>
          <c:showBubbleSize val="0"/>
        </c:dLbls>
        <c:gapWidth val="150"/>
        <c:axId val="112616192"/>
        <c:axId val="112617728"/>
      </c:barChart>
      <c:lineChart>
        <c:grouping val="standard"/>
        <c:varyColors val="0"/>
        <c:ser>
          <c:idx val="2"/>
          <c:order val="2"/>
          <c:tx>
            <c:strRef>
              <c:f>まとめ!$K$8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まとめ!$H$9:$H$15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0</c:v>
                </c:pt>
                <c:pt idx="2">
                  <c:v>1</c:v>
                </c:pt>
                <c:pt idx="3">
                  <c:v>1</c:v>
                </c:pt>
                <c:pt idx="4">
                  <c:v>3</c:v>
                </c:pt>
                <c:pt idx="5">
                  <c:v>1</c:v>
                </c:pt>
                <c:pt idx="6">
                  <c:v>0</c:v>
                </c:pt>
              </c:numCache>
            </c:numRef>
          </c:val>
          <c:smooth val="1"/>
          <c:extLst xmlns:c16r2="http://schemas.microsoft.com/office/drawing/2015/06/chart">
            <c:ext xmlns:c16="http://schemas.microsoft.com/office/drawing/2014/chart" uri="{C3380CC4-5D6E-409C-BE32-E72D297353CC}">
              <c16:uniqueId val="{00000002-43F1-46E6-BC15-29E2F3585371}"/>
            </c:ext>
          </c:extLst>
        </c:ser>
        <c:dLbls>
          <c:showLegendKey val="0"/>
          <c:showVal val="0"/>
          <c:showCatName val="0"/>
          <c:showSerName val="0"/>
          <c:showPercent val="0"/>
          <c:showBubbleSize val="0"/>
        </c:dLbls>
        <c:marker val="1"/>
        <c:smooth val="0"/>
        <c:axId val="112637440"/>
        <c:axId val="112635904"/>
      </c:lineChart>
      <c:catAx>
        <c:axId val="112616192"/>
        <c:scaling>
          <c:orientation val="minMax"/>
        </c:scaling>
        <c:delete val="0"/>
        <c:axPos val="b"/>
        <c:numFmt formatCode="General" sourceLinked="0"/>
        <c:majorTickMark val="out"/>
        <c:minorTickMark val="none"/>
        <c:tickLblPos val="nextTo"/>
        <c:crossAx val="112617728"/>
        <c:crosses val="autoZero"/>
        <c:auto val="1"/>
        <c:lblAlgn val="ctr"/>
        <c:lblOffset val="100"/>
        <c:noMultiLvlLbl val="0"/>
      </c:catAx>
      <c:valAx>
        <c:axId val="112617728"/>
        <c:scaling>
          <c:orientation val="minMax"/>
        </c:scaling>
        <c:delete val="0"/>
        <c:axPos val="l"/>
        <c:majorGridlines/>
        <c:numFmt formatCode="General" sourceLinked="1"/>
        <c:majorTickMark val="out"/>
        <c:minorTickMark val="none"/>
        <c:tickLblPos val="nextTo"/>
        <c:crossAx val="112616192"/>
        <c:crosses val="autoZero"/>
        <c:crossBetween val="between"/>
      </c:valAx>
      <c:valAx>
        <c:axId val="112635904"/>
        <c:scaling>
          <c:orientation val="minMax"/>
        </c:scaling>
        <c:delete val="0"/>
        <c:axPos val="r"/>
        <c:numFmt formatCode="General" sourceLinked="1"/>
        <c:majorTickMark val="out"/>
        <c:minorTickMark val="none"/>
        <c:tickLblPos val="nextTo"/>
        <c:crossAx val="112637440"/>
        <c:crosses val="max"/>
        <c:crossBetween val="between"/>
      </c:valAx>
      <c:catAx>
        <c:axId val="112637440"/>
        <c:scaling>
          <c:orientation val="minMax"/>
        </c:scaling>
        <c:delete val="1"/>
        <c:axPos val="b"/>
        <c:numFmt formatCode="General" sourceLinked="1"/>
        <c:majorTickMark val="out"/>
        <c:minorTickMark val="none"/>
        <c:tickLblPos val="nextTo"/>
        <c:crossAx val="112635904"/>
        <c:crosses val="autoZero"/>
        <c:auto val="1"/>
        <c:lblAlgn val="ctr"/>
        <c:lblOffset val="100"/>
        <c:noMultiLvlLbl val="0"/>
      </c:catAx>
    </c:plotArea>
    <c:legend>
      <c:legendPos val="r"/>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199231</xdr:colOff>
      <xdr:row>57</xdr:row>
      <xdr:rowOff>14605</xdr:rowOff>
    </xdr:from>
    <xdr:to>
      <xdr:col>4</xdr:col>
      <xdr:colOff>186531</xdr:colOff>
      <xdr:row>80</xdr:row>
      <xdr:rowOff>37465</xdr:rowOff>
    </xdr:to>
    <xdr:graphicFrame macro="">
      <xdr:nvGraphicFramePr>
        <xdr:cNvPr id="2" name="グラフ 16">
          <a:extLst>
            <a:ext uri="{FF2B5EF4-FFF2-40B4-BE49-F238E27FC236}">
              <a16:creationId xmlns=""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59532</xdr:colOff>
      <xdr:row>59</xdr:row>
      <xdr:rowOff>36988</xdr:rowOff>
    </xdr:from>
    <xdr:to>
      <xdr:col>11</xdr:col>
      <xdr:colOff>850107</xdr:colOff>
      <xdr:row>74</xdr:row>
      <xdr:rowOff>157956</xdr:rowOff>
    </xdr:to>
    <xdr:graphicFrame macro="">
      <xdr:nvGraphicFramePr>
        <xdr:cNvPr id="3" name="グラフ 9">
          <a:extLst>
            <a:ext uri="{FF2B5EF4-FFF2-40B4-BE49-F238E27FC236}">
              <a16:creationId xmlns=""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305435</xdr:colOff>
      <xdr:row>37</xdr:row>
      <xdr:rowOff>68580</xdr:rowOff>
    </xdr:from>
    <xdr:to>
      <xdr:col>4</xdr:col>
      <xdr:colOff>159385</xdr:colOff>
      <xdr:row>56</xdr:row>
      <xdr:rowOff>58420</xdr:rowOff>
    </xdr:to>
    <xdr:graphicFrame macro="">
      <xdr:nvGraphicFramePr>
        <xdr:cNvPr id="4" name="グラフ 10">
          <a:extLst>
            <a:ext uri="{FF2B5EF4-FFF2-40B4-BE49-F238E27FC236}">
              <a16:creationId xmlns=""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36</xdr:row>
      <xdr:rowOff>123825</xdr:rowOff>
    </xdr:from>
    <xdr:to>
      <xdr:col>11</xdr:col>
      <xdr:colOff>384175</xdr:colOff>
      <xdr:row>52</xdr:row>
      <xdr:rowOff>123825</xdr:rowOff>
    </xdr:to>
    <xdr:graphicFrame macro="">
      <xdr:nvGraphicFramePr>
        <xdr:cNvPr id="5" name="グラフ 4">
          <a:extLst>
            <a:ext uri="{FF2B5EF4-FFF2-40B4-BE49-F238E27FC236}">
              <a16:creationId xmlns=""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19"/>
  <sheetViews>
    <sheetView zoomScaleNormal="100" zoomScaleSheetLayoutView="80" workbookViewId="0">
      <selection activeCell="L11" sqref="L11"/>
    </sheetView>
  </sheetViews>
  <sheetFormatPr defaultRowHeight="13.5" x14ac:dyDescent="0.1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x14ac:dyDescent="0.15">
      <c r="E1" s="149"/>
      <c r="F1" s="209" t="s">
        <v>130</v>
      </c>
      <c r="G1" s="209"/>
      <c r="H1" s="209"/>
      <c r="I1" s="209"/>
      <c r="J1" s="209"/>
      <c r="K1" s="209"/>
      <c r="L1" s="209"/>
      <c r="M1" s="153"/>
      <c r="N1" s="150"/>
      <c r="O1" s="150" t="s">
        <v>131</v>
      </c>
      <c r="P1" s="150">
        <v>10</v>
      </c>
      <c r="Q1" s="150" t="s">
        <v>108</v>
      </c>
    </row>
    <row r="2" spans="1:29" ht="9.9499999999999993" customHeight="1" x14ac:dyDescent="0.15">
      <c r="E2" s="151"/>
      <c r="F2" s="151"/>
      <c r="G2" s="152"/>
      <c r="H2" s="152"/>
      <c r="I2" s="152"/>
      <c r="J2" s="152"/>
      <c r="K2" s="152"/>
      <c r="L2" s="152"/>
    </row>
    <row r="3" spans="1:29" ht="27.95" customHeight="1" x14ac:dyDescent="0.15">
      <c r="A3" s="25" t="s">
        <v>27</v>
      </c>
      <c r="B3" s="205" t="s">
        <v>0</v>
      </c>
      <c r="C3" s="205"/>
      <c r="D3" s="205"/>
      <c r="E3" s="206"/>
      <c r="F3" s="212" t="s">
        <v>1</v>
      </c>
      <c r="G3" s="206"/>
      <c r="H3" s="212" t="s">
        <v>2</v>
      </c>
      <c r="I3" s="206"/>
      <c r="J3" s="212" t="s">
        <v>3</v>
      </c>
      <c r="K3" s="206"/>
      <c r="L3" s="121" t="s">
        <v>4</v>
      </c>
      <c r="M3" s="1"/>
      <c r="N3" s="207" t="s">
        <v>9</v>
      </c>
      <c r="O3" s="208"/>
      <c r="P3" s="21" t="s">
        <v>24</v>
      </c>
      <c r="Q3" s="19"/>
      <c r="R3" s="207" t="s">
        <v>10</v>
      </c>
      <c r="S3" s="208"/>
      <c r="T3" s="9" t="s">
        <v>24</v>
      </c>
      <c r="U3" s="7"/>
      <c r="V3" s="210" t="s">
        <v>11</v>
      </c>
      <c r="W3" s="211"/>
      <c r="X3" s="22" t="s">
        <v>24</v>
      </c>
      <c r="Z3" s="105" t="s">
        <v>67</v>
      </c>
      <c r="AA3" s="105" t="s">
        <v>6</v>
      </c>
      <c r="AB3" s="105" t="s">
        <v>7</v>
      </c>
      <c r="AC3" s="105" t="s">
        <v>26</v>
      </c>
    </row>
    <row r="4" spans="1:29" ht="40.15" customHeight="1" x14ac:dyDescent="0.15">
      <c r="A4" s="20">
        <v>1</v>
      </c>
      <c r="B4" s="121">
        <v>60</v>
      </c>
      <c r="C4" s="20" t="s">
        <v>28</v>
      </c>
      <c r="D4" s="121" t="s">
        <v>135</v>
      </c>
      <c r="E4" s="20" t="s">
        <v>8</v>
      </c>
      <c r="F4" s="121">
        <v>3</v>
      </c>
      <c r="G4" s="1" t="str">
        <f>IF(F4="","",VLOOKUP(F4,$N$4:$P$9,2,FALSE))</f>
        <v>普通だった</v>
      </c>
      <c r="H4" s="121">
        <v>2</v>
      </c>
      <c r="I4" s="2" t="str">
        <f>IF(H4="","",VLOOKUP(H4,$R$4:$T$8,2,FALSE))</f>
        <v>半分くらいは知っていた</v>
      </c>
      <c r="J4" s="122">
        <v>3</v>
      </c>
      <c r="K4" s="1" t="str">
        <f>IF(J4="","",VLOOKUP(J4,$V$4:$X$9,2,FALSE))</f>
        <v>普通だった</v>
      </c>
      <c r="L4" s="2" t="s">
        <v>136</v>
      </c>
      <c r="M4" s="3"/>
      <c r="N4" s="9">
        <v>1</v>
      </c>
      <c r="O4" s="12" t="s">
        <v>14</v>
      </c>
      <c r="P4" s="12">
        <f>COUNTIF($F$4:$F$19,N4)</f>
        <v>0</v>
      </c>
      <c r="Q4" s="7"/>
      <c r="R4" s="10">
        <v>1</v>
      </c>
      <c r="S4" s="13" t="s">
        <v>18</v>
      </c>
      <c r="T4" s="12">
        <f>COUNTIF($H$4:$H$19,R4)</f>
        <v>2</v>
      </c>
      <c r="U4" s="7"/>
      <c r="V4" s="9">
        <v>1</v>
      </c>
      <c r="W4" s="18" t="s">
        <v>21</v>
      </c>
      <c r="X4" s="12">
        <f>COUNTIF($J$4:$J$19,V4)</f>
        <v>0</v>
      </c>
      <c r="Z4" s="105">
        <v>20</v>
      </c>
      <c r="AA4" s="106">
        <f>COUNTIFS($B$4:$B$19,"&gt;=20",$B$4:$B$19,"&lt;=29",$D$4:$D$19,AA$3)</f>
        <v>0</v>
      </c>
      <c r="AB4" s="106">
        <f>COUNTIFS($B$4:$B$19,"&gt;=20",$B$4:$B$19,"&lt;=29",$D$4:$D$19,AB$3)</f>
        <v>0</v>
      </c>
      <c r="AC4" s="106">
        <f>SUM(AA4:AB4)</f>
        <v>0</v>
      </c>
    </row>
    <row r="5" spans="1:29" ht="40.15" customHeight="1" x14ac:dyDescent="0.15">
      <c r="A5" s="20">
        <v>2</v>
      </c>
      <c r="B5" s="121">
        <v>60</v>
      </c>
      <c r="C5" s="20" t="s">
        <v>28</v>
      </c>
      <c r="D5" s="121" t="s">
        <v>137</v>
      </c>
      <c r="E5" s="20" t="s">
        <v>8</v>
      </c>
      <c r="F5" s="121">
        <v>3</v>
      </c>
      <c r="G5" s="1" t="str">
        <f t="shared" ref="G5:G17" si="0">IF(F5="","",VLOOKUP(F5,$N$4:$P$9,2,FALSE))</f>
        <v>普通だった</v>
      </c>
      <c r="H5" s="121">
        <v>2</v>
      </c>
      <c r="I5" s="2" t="str">
        <f t="shared" ref="I5:I17" si="1">IF(H5="","",VLOOKUP(H5,$R$4:$T$8,2,FALSE))</f>
        <v>半分くらいは知っていた</v>
      </c>
      <c r="J5" s="122">
        <v>4</v>
      </c>
      <c r="K5" s="1" t="str">
        <f t="shared" ref="K5:K17" si="2">IF(J5="","",VLOOKUP(J5,$V$4:$X$9,2,FALSE))</f>
        <v>分かりやすかった</v>
      </c>
      <c r="L5" s="2" t="s">
        <v>138</v>
      </c>
      <c r="M5" s="1"/>
      <c r="N5" s="9">
        <v>2</v>
      </c>
      <c r="O5" s="12" t="s">
        <v>15</v>
      </c>
      <c r="P5" s="12">
        <f t="shared" ref="P5:P9" si="3">COUNTIF($F$4:$F$19,N5)</f>
        <v>1</v>
      </c>
      <c r="Q5" s="7"/>
      <c r="R5" s="10">
        <v>2</v>
      </c>
      <c r="S5" s="14" t="s">
        <v>19</v>
      </c>
      <c r="T5" s="12">
        <f t="shared" ref="T5:T8" si="4">COUNTIF($H$4:$H$19,R5)</f>
        <v>4</v>
      </c>
      <c r="U5" s="7"/>
      <c r="V5" s="9">
        <v>2</v>
      </c>
      <c r="W5" s="8" t="s">
        <v>22</v>
      </c>
      <c r="X5" s="12">
        <f t="shared" ref="X5:X9" si="5">COUNTIF($J$4:$J$19,V5)</f>
        <v>2</v>
      </c>
      <c r="Z5" s="105">
        <v>30</v>
      </c>
      <c r="AA5" s="106">
        <f>COUNTIFS($B$4:$B$19,"&gt;=30",$B$4:$B$19,"&lt;=39",$D$4:$D$19,AA$3)</f>
        <v>0</v>
      </c>
      <c r="AB5" s="106">
        <f>COUNTIFS($B$4:$B$19,"&gt;=30",$B$4:$B$19,"&lt;=39",$D$4:$D$19,AB$3)</f>
        <v>0</v>
      </c>
      <c r="AC5" s="106">
        <f t="shared" ref="AC5:AC10" si="6">SUM(AA5:AB5)</f>
        <v>0</v>
      </c>
    </row>
    <row r="6" spans="1:29" ht="40.15" customHeight="1" x14ac:dyDescent="0.15">
      <c r="A6" s="20">
        <v>3</v>
      </c>
      <c r="B6" s="121">
        <v>50</v>
      </c>
      <c r="C6" s="20" t="s">
        <v>28</v>
      </c>
      <c r="D6" s="121" t="s">
        <v>135</v>
      </c>
      <c r="E6" s="20" t="s">
        <v>8</v>
      </c>
      <c r="F6" s="121">
        <v>3</v>
      </c>
      <c r="G6" s="1" t="str">
        <f t="shared" si="0"/>
        <v>普通だった</v>
      </c>
      <c r="H6" s="121">
        <v>1</v>
      </c>
      <c r="I6" s="2" t="str">
        <f t="shared" si="1"/>
        <v>知らないことが多かった</v>
      </c>
      <c r="J6" s="122">
        <v>4</v>
      </c>
      <c r="K6" s="1" t="str">
        <f t="shared" si="2"/>
        <v>分かりやすかった</v>
      </c>
      <c r="L6" s="2" t="s">
        <v>139</v>
      </c>
      <c r="M6" s="1"/>
      <c r="N6" s="9">
        <v>3</v>
      </c>
      <c r="O6" s="12" t="s">
        <v>16</v>
      </c>
      <c r="P6" s="12">
        <f t="shared" si="3"/>
        <v>5</v>
      </c>
      <c r="Q6" s="7"/>
      <c r="R6" s="9">
        <v>3</v>
      </c>
      <c r="S6" s="15" t="s">
        <v>20</v>
      </c>
      <c r="T6" s="12">
        <f t="shared" si="4"/>
        <v>0</v>
      </c>
      <c r="U6" s="7"/>
      <c r="V6" s="9">
        <v>3</v>
      </c>
      <c r="W6" s="14" t="s">
        <v>16</v>
      </c>
      <c r="X6" s="12">
        <f t="shared" si="5"/>
        <v>2</v>
      </c>
      <c r="Z6" s="105">
        <v>40</v>
      </c>
      <c r="AA6" s="106">
        <f>COUNTIFS($B$4:$B$19,"&gt;=40",$B$4:$B$19,"&lt;=49",$D$4:$D$19,AA$3)</f>
        <v>0</v>
      </c>
      <c r="AB6" s="106">
        <f>COUNTIFS($B$4:$B$19,"&gt;=40",$B$4:$B$19,"&lt;=49",$D$4:$D$19,AB$3)</f>
        <v>1</v>
      </c>
      <c r="AC6" s="106">
        <f t="shared" si="6"/>
        <v>1</v>
      </c>
    </row>
    <row r="7" spans="1:29" ht="82.5" customHeight="1" x14ac:dyDescent="0.15">
      <c r="A7" s="20">
        <v>4</v>
      </c>
      <c r="B7" s="121">
        <v>60</v>
      </c>
      <c r="C7" s="20" t="s">
        <v>28</v>
      </c>
      <c r="D7" s="121" t="s">
        <v>140</v>
      </c>
      <c r="E7" s="20" t="s">
        <v>8</v>
      </c>
      <c r="F7" s="121">
        <v>3</v>
      </c>
      <c r="G7" s="1" t="str">
        <f t="shared" si="0"/>
        <v>普通だった</v>
      </c>
      <c r="H7" s="121">
        <v>2</v>
      </c>
      <c r="I7" s="2" t="str">
        <f t="shared" si="1"/>
        <v>半分くらいは知っていた</v>
      </c>
      <c r="J7" s="122">
        <v>3</v>
      </c>
      <c r="K7" s="1" t="str">
        <f t="shared" si="2"/>
        <v>普通だった</v>
      </c>
      <c r="L7" s="2"/>
      <c r="M7" s="1"/>
      <c r="N7" s="9">
        <v>4</v>
      </c>
      <c r="O7" s="12" t="s">
        <v>17</v>
      </c>
      <c r="P7" s="12">
        <f t="shared" si="3"/>
        <v>0</v>
      </c>
      <c r="Q7" s="7"/>
      <c r="R7" s="10">
        <v>5</v>
      </c>
      <c r="S7" s="16" t="s">
        <v>12</v>
      </c>
      <c r="T7" s="12">
        <f t="shared" si="4"/>
        <v>0</v>
      </c>
      <c r="U7" s="7"/>
      <c r="V7" s="9">
        <v>4</v>
      </c>
      <c r="W7" s="14" t="s">
        <v>23</v>
      </c>
      <c r="X7" s="12">
        <f t="shared" si="5"/>
        <v>2</v>
      </c>
      <c r="Z7" s="105">
        <v>50</v>
      </c>
      <c r="AA7" s="106">
        <f>COUNTIFS($B$4:$B$19,"&gt;=50",$B$4:$B$19,"&lt;=59",$D$4:$D$19,AA$3)</f>
        <v>0</v>
      </c>
      <c r="AB7" s="106">
        <f>COUNTIFS($B$4:$B$19,"&gt;=50",$B$4:$B$19,"&lt;=59",$D$4:$D$19,AB$3)</f>
        <v>1</v>
      </c>
      <c r="AC7" s="106">
        <f t="shared" si="6"/>
        <v>1</v>
      </c>
    </row>
    <row r="8" spans="1:29" ht="40.15" customHeight="1" x14ac:dyDescent="0.15">
      <c r="A8" s="20">
        <v>5</v>
      </c>
      <c r="B8" s="121">
        <v>70</v>
      </c>
      <c r="C8" s="20" t="s">
        <v>28</v>
      </c>
      <c r="D8" s="121" t="s">
        <v>135</v>
      </c>
      <c r="E8" s="20" t="s">
        <v>8</v>
      </c>
      <c r="F8" s="121">
        <v>3</v>
      </c>
      <c r="G8" s="1" t="str">
        <f t="shared" si="0"/>
        <v>普通だった</v>
      </c>
      <c r="H8" s="121">
        <v>2</v>
      </c>
      <c r="I8" s="2" t="str">
        <f t="shared" si="1"/>
        <v>半分くらいは知っていた</v>
      </c>
      <c r="J8" s="122">
        <v>2</v>
      </c>
      <c r="K8" s="1" t="str">
        <f t="shared" si="2"/>
        <v>やや分かりにくかった</v>
      </c>
      <c r="L8" s="2" t="s">
        <v>141</v>
      </c>
      <c r="M8" s="1"/>
      <c r="N8" s="9">
        <v>5</v>
      </c>
      <c r="O8" s="16" t="s">
        <v>12</v>
      </c>
      <c r="P8" s="12">
        <f t="shared" si="3"/>
        <v>0</v>
      </c>
      <c r="Q8" s="7"/>
      <c r="R8" s="10">
        <v>6</v>
      </c>
      <c r="S8" s="16" t="s">
        <v>13</v>
      </c>
      <c r="T8" s="12">
        <f t="shared" si="4"/>
        <v>0</v>
      </c>
      <c r="U8" s="7"/>
      <c r="V8" s="9">
        <v>5</v>
      </c>
      <c r="W8" s="16" t="s">
        <v>12</v>
      </c>
      <c r="X8" s="12">
        <f t="shared" si="5"/>
        <v>0</v>
      </c>
      <c r="Z8" s="105">
        <v>60</v>
      </c>
      <c r="AA8" s="106">
        <f>COUNTIFS($B$4:$B$19,"&gt;=60",$B$4:$B$19,"&lt;=69",$D$4:$D$19,AA$3)</f>
        <v>1</v>
      </c>
      <c r="AB8" s="106">
        <f>COUNTIFS($B$4:$B$19,"&gt;=60",$B$4:$B$19,"&lt;=69",$D$4:$D$19,AB$3)</f>
        <v>2</v>
      </c>
      <c r="AC8" s="106">
        <f t="shared" si="6"/>
        <v>3</v>
      </c>
    </row>
    <row r="9" spans="1:29" ht="27" x14ac:dyDescent="0.15">
      <c r="A9" s="20">
        <v>6</v>
      </c>
      <c r="B9" s="121">
        <v>40</v>
      </c>
      <c r="C9" s="20" t="s">
        <v>28</v>
      </c>
      <c r="D9" s="121" t="s">
        <v>135</v>
      </c>
      <c r="E9" s="20" t="s">
        <v>8</v>
      </c>
      <c r="F9" s="121">
        <v>2</v>
      </c>
      <c r="G9" s="1" t="str">
        <f t="shared" si="0"/>
        <v>やや難しかった</v>
      </c>
      <c r="H9" s="121">
        <v>1</v>
      </c>
      <c r="I9" s="2" t="str">
        <f t="shared" si="1"/>
        <v>知らないことが多かった</v>
      </c>
      <c r="J9" s="122">
        <v>2</v>
      </c>
      <c r="K9" s="1" t="str">
        <f t="shared" si="2"/>
        <v>やや分かりにくかった</v>
      </c>
      <c r="L9" s="2" t="s">
        <v>142</v>
      </c>
      <c r="M9" s="1"/>
      <c r="N9" s="9">
        <v>6</v>
      </c>
      <c r="O9" s="17" t="s">
        <v>13</v>
      </c>
      <c r="P9" s="12">
        <f t="shared" si="3"/>
        <v>0</v>
      </c>
      <c r="Q9" s="7"/>
      <c r="R9" s="9" t="s">
        <v>26</v>
      </c>
      <c r="S9" s="24"/>
      <c r="T9" s="24">
        <f>SUM(T4:T8)</f>
        <v>6</v>
      </c>
      <c r="U9" s="7"/>
      <c r="V9" s="9">
        <v>6</v>
      </c>
      <c r="W9" s="16" t="s">
        <v>13</v>
      </c>
      <c r="X9" s="12">
        <f t="shared" si="5"/>
        <v>0</v>
      </c>
      <c r="Z9" s="105">
        <v>70</v>
      </c>
      <c r="AA9" s="106">
        <f>COUNTIFS($B$4:$B$19,"&gt;=70",$B$4:$B$19,"&lt;=79",$D$4:$D$19,AA$3)</f>
        <v>0</v>
      </c>
      <c r="AB9" s="106">
        <f>COUNTIFS($B$4:$B$19,"&gt;=70",$B$4:$B$19,"&lt;=79",$D$4:$D$19,AB$3)</f>
        <v>1</v>
      </c>
      <c r="AC9" s="106">
        <f t="shared" si="6"/>
        <v>1</v>
      </c>
    </row>
    <row r="10" spans="1:29" ht="40.15" customHeight="1" x14ac:dyDescent="0.15">
      <c r="A10" s="20">
        <v>7</v>
      </c>
      <c r="B10" s="121"/>
      <c r="C10" s="20" t="s">
        <v>28</v>
      </c>
      <c r="D10" s="121"/>
      <c r="E10" s="20" t="s">
        <v>8</v>
      </c>
      <c r="F10" s="121"/>
      <c r="G10" s="1" t="str">
        <f t="shared" si="0"/>
        <v/>
      </c>
      <c r="H10" s="121"/>
      <c r="I10" s="2" t="str">
        <f t="shared" si="1"/>
        <v/>
      </c>
      <c r="J10" s="122"/>
      <c r="K10" s="1" t="str">
        <f t="shared" si="2"/>
        <v/>
      </c>
      <c r="L10" s="2"/>
      <c r="M10" s="1"/>
      <c r="N10" s="9" t="s">
        <v>26</v>
      </c>
      <c r="O10" s="1"/>
      <c r="P10" s="24">
        <f>SUM(P4:P9)</f>
        <v>6</v>
      </c>
      <c r="V10" s="9" t="s">
        <v>26</v>
      </c>
      <c r="W10" s="1"/>
      <c r="X10" s="24">
        <f>SUM(X4:X9)</f>
        <v>6</v>
      </c>
      <c r="Z10" s="105">
        <v>80</v>
      </c>
      <c r="AA10" s="106">
        <f>COUNTIFS($B$4:$B$19,"&gt;=80",$B$4:$B$19,"&lt;=89",$D$4:$D$19,AA$3)</f>
        <v>0</v>
      </c>
      <c r="AB10" s="106">
        <f>COUNTIFS($B$4:$B$19,"&gt;=80",$B$4:$B$19,"&lt;=89",$D$4:$D$19,AB$3)</f>
        <v>0</v>
      </c>
      <c r="AC10" s="106">
        <f t="shared" si="6"/>
        <v>0</v>
      </c>
    </row>
    <row r="11" spans="1:29" ht="40.15" customHeight="1" x14ac:dyDescent="0.15">
      <c r="A11" s="20">
        <v>8</v>
      </c>
      <c r="B11" s="121"/>
      <c r="C11" s="20" t="s">
        <v>28</v>
      </c>
      <c r="D11" s="121"/>
      <c r="E11" s="20" t="s">
        <v>8</v>
      </c>
      <c r="F11" s="121"/>
      <c r="G11" s="1" t="str">
        <f t="shared" si="0"/>
        <v/>
      </c>
      <c r="H11" s="121"/>
      <c r="I11" s="2" t="str">
        <f t="shared" si="1"/>
        <v/>
      </c>
      <c r="J11" s="122"/>
      <c r="K11" s="1" t="str">
        <f t="shared" si="2"/>
        <v/>
      </c>
      <c r="L11" s="2"/>
      <c r="M11" s="1"/>
      <c r="Z11" s="105" t="s">
        <v>26</v>
      </c>
      <c r="AA11" s="106">
        <f>SUM(AA4:AA10)</f>
        <v>1</v>
      </c>
      <c r="AB11" s="106">
        <f t="shared" ref="AB11:AC11" si="7">SUM(AB4:AB10)</f>
        <v>5</v>
      </c>
      <c r="AC11" s="106">
        <f t="shared" si="7"/>
        <v>6</v>
      </c>
    </row>
    <row r="12" spans="1:29" ht="40.15" customHeight="1" x14ac:dyDescent="0.15">
      <c r="A12" s="20">
        <v>9</v>
      </c>
      <c r="B12" s="121"/>
      <c r="C12" s="20" t="s">
        <v>28</v>
      </c>
      <c r="D12" s="121"/>
      <c r="E12" s="20" t="s">
        <v>8</v>
      </c>
      <c r="F12" s="121"/>
      <c r="G12" s="1" t="str">
        <f t="shared" si="0"/>
        <v/>
      </c>
      <c r="H12" s="121"/>
      <c r="I12" s="2" t="str">
        <f t="shared" si="1"/>
        <v/>
      </c>
      <c r="J12" s="122"/>
      <c r="K12" s="1" t="str">
        <f t="shared" si="2"/>
        <v/>
      </c>
      <c r="L12" s="2"/>
      <c r="M12" s="1"/>
    </row>
    <row r="13" spans="1:29" ht="40.15" customHeight="1" x14ac:dyDescent="0.15">
      <c r="A13" s="20">
        <v>10</v>
      </c>
      <c r="B13" s="121"/>
      <c r="C13" s="20" t="s">
        <v>28</v>
      </c>
      <c r="D13" s="121"/>
      <c r="E13" s="20" t="s">
        <v>8</v>
      </c>
      <c r="F13" s="121"/>
      <c r="G13" s="1" t="str">
        <f t="shared" si="0"/>
        <v/>
      </c>
      <c r="H13" s="121"/>
      <c r="I13" s="2" t="str">
        <f t="shared" si="1"/>
        <v/>
      </c>
      <c r="J13" s="122"/>
      <c r="K13" s="1" t="str">
        <f t="shared" si="2"/>
        <v/>
      </c>
      <c r="L13" s="2"/>
      <c r="M13" s="1"/>
    </row>
    <row r="14" spans="1:29" ht="40.15" customHeight="1" x14ac:dyDescent="0.15">
      <c r="A14" s="20">
        <v>11</v>
      </c>
      <c r="B14" s="121"/>
      <c r="C14" s="20" t="s">
        <v>28</v>
      </c>
      <c r="D14" s="121"/>
      <c r="E14" s="20" t="s">
        <v>8</v>
      </c>
      <c r="F14" s="121"/>
      <c r="G14" s="1" t="str">
        <f t="shared" si="0"/>
        <v/>
      </c>
      <c r="H14" s="121"/>
      <c r="I14" s="2" t="str">
        <f t="shared" si="1"/>
        <v/>
      </c>
      <c r="J14" s="122"/>
      <c r="K14" s="1" t="str">
        <f t="shared" si="2"/>
        <v/>
      </c>
      <c r="L14" s="2"/>
      <c r="M14" s="1"/>
    </row>
    <row r="15" spans="1:29" ht="40.15" customHeight="1" x14ac:dyDescent="0.15">
      <c r="A15" s="20">
        <v>12</v>
      </c>
      <c r="B15" s="121"/>
      <c r="C15" s="20" t="s">
        <v>28</v>
      </c>
      <c r="D15" s="121"/>
      <c r="E15" s="20" t="s">
        <v>8</v>
      </c>
      <c r="F15" s="121"/>
      <c r="G15" s="1" t="str">
        <f t="shared" si="0"/>
        <v/>
      </c>
      <c r="H15" s="121"/>
      <c r="I15" s="2" t="str">
        <f t="shared" si="1"/>
        <v/>
      </c>
      <c r="J15" s="122"/>
      <c r="K15" s="1" t="str">
        <f t="shared" si="2"/>
        <v/>
      </c>
      <c r="L15" s="2"/>
      <c r="M15" s="1"/>
    </row>
    <row r="16" spans="1:29" ht="40.15" customHeight="1" x14ac:dyDescent="0.15">
      <c r="A16" s="20">
        <v>13</v>
      </c>
      <c r="B16" s="121"/>
      <c r="C16" s="20" t="s">
        <v>28</v>
      </c>
      <c r="D16" s="121"/>
      <c r="E16" s="20" t="s">
        <v>8</v>
      </c>
      <c r="F16" s="121"/>
      <c r="G16" s="1" t="str">
        <f t="shared" si="0"/>
        <v/>
      </c>
      <c r="H16" s="121"/>
      <c r="I16" s="2" t="str">
        <f t="shared" si="1"/>
        <v/>
      </c>
      <c r="J16" s="122"/>
      <c r="K16" s="1" t="str">
        <f t="shared" si="2"/>
        <v/>
      </c>
      <c r="L16" s="2"/>
      <c r="M16" s="1"/>
    </row>
    <row r="17" spans="1:13" ht="40.15" customHeight="1" x14ac:dyDescent="0.15">
      <c r="A17" s="20">
        <v>14</v>
      </c>
      <c r="B17" s="121"/>
      <c r="C17" s="20" t="s">
        <v>28</v>
      </c>
      <c r="D17" s="121"/>
      <c r="E17" s="20" t="s">
        <v>8</v>
      </c>
      <c r="F17" s="121"/>
      <c r="G17" s="1" t="str">
        <f t="shared" si="0"/>
        <v/>
      </c>
      <c r="H17" s="121"/>
      <c r="I17" s="2" t="str">
        <f t="shared" si="1"/>
        <v/>
      </c>
      <c r="J17" s="122"/>
      <c r="K17" s="1" t="str">
        <f t="shared" si="2"/>
        <v/>
      </c>
      <c r="L17" s="2"/>
      <c r="M17" s="1"/>
    </row>
    <row r="18" spans="1:13" ht="40.15" customHeight="1" x14ac:dyDescent="0.15">
      <c r="A18" s="125">
        <v>15</v>
      </c>
      <c r="B18" s="119"/>
      <c r="C18" s="20" t="s">
        <v>5</v>
      </c>
      <c r="D18" s="119"/>
      <c r="E18" s="20" t="s">
        <v>8</v>
      </c>
      <c r="F18" s="121"/>
      <c r="G18" s="1"/>
      <c r="H18" s="121"/>
      <c r="I18" s="1"/>
      <c r="J18" s="121"/>
      <c r="K18" s="1"/>
      <c r="L18" s="1"/>
      <c r="M18" s="1"/>
    </row>
    <row r="19" spans="1:13" ht="40.15" customHeight="1" x14ac:dyDescent="0.15">
      <c r="A19" s="125">
        <v>16</v>
      </c>
      <c r="B19" s="119"/>
      <c r="C19" s="20" t="s">
        <v>5</v>
      </c>
      <c r="D19" s="119"/>
      <c r="E19" s="20" t="s">
        <v>8</v>
      </c>
      <c r="F19" s="121"/>
      <c r="G19" s="1"/>
      <c r="H19" s="121"/>
      <c r="I19" s="1"/>
      <c r="J19" s="121"/>
      <c r="K19" s="1"/>
      <c r="L19" s="1"/>
      <c r="M19" s="1"/>
    </row>
  </sheetData>
  <mergeCells count="8">
    <mergeCell ref="B3:E3"/>
    <mergeCell ref="N3:O3"/>
    <mergeCell ref="R3:S3"/>
    <mergeCell ref="F1:L1"/>
    <mergeCell ref="V3:W3"/>
    <mergeCell ref="F3:G3"/>
    <mergeCell ref="H3:I3"/>
    <mergeCell ref="J3:K3"/>
  </mergeCells>
  <phoneticPr fontId="1"/>
  <pageMargins left="0.51181102362204722" right="0.51181102362204722" top="0.55118110236220474" bottom="0.55118110236220474" header="0.31496062992125984" footer="0.31496062992125984"/>
  <rowBreaks count="1" manualBreakCount="1">
    <brk id="19"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C19"/>
  <sheetViews>
    <sheetView zoomScaleNormal="100" zoomScaleSheetLayoutView="80" workbookViewId="0">
      <selection activeCell="B9" sqref="B9"/>
    </sheetView>
  </sheetViews>
  <sheetFormatPr defaultRowHeight="13.5" x14ac:dyDescent="0.15"/>
  <cols>
    <col min="1" max="1" width="3.25" style="4" customWidth="1"/>
    <col min="2" max="2" width="3.125" style="4" customWidth="1"/>
    <col min="3" max="3" width="2.875" style="4" customWidth="1"/>
    <col min="4" max="4" width="3.125" style="4" customWidth="1"/>
    <col min="5" max="5" width="3.5" style="4" customWidth="1"/>
    <col min="6" max="6" width="2.875" style="4" customWidth="1"/>
    <col min="7" max="7" width="14.5" customWidth="1"/>
    <col min="8" max="8" width="3.25" style="4" customWidth="1"/>
    <col min="9" max="9" width="21.5" customWidth="1"/>
    <col min="10" max="10" width="3" style="4" customWidth="1"/>
    <col min="11" max="11" width="18.625" customWidth="1"/>
    <col min="12" max="12" width="52.625" customWidth="1"/>
    <col min="13" max="13" width="4.625" customWidth="1"/>
    <col min="14" max="14" width="3.5" customWidth="1"/>
    <col min="15" max="15" width="17.625" customWidth="1"/>
    <col min="16" max="16" width="6.25" customWidth="1"/>
    <col min="17" max="17" width="3.37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s>
  <sheetData>
    <row r="1" spans="1:29" ht="26.25" customHeight="1" x14ac:dyDescent="0.15">
      <c r="E1" s="149"/>
      <c r="F1" s="209" t="s">
        <v>132</v>
      </c>
      <c r="G1" s="209"/>
      <c r="H1" s="209"/>
      <c r="I1" s="209"/>
      <c r="J1" s="209"/>
      <c r="K1" s="209"/>
      <c r="L1" s="209"/>
      <c r="O1" s="202" t="str">
        <f>'1日目'!O1</f>
        <v>令和２年11月</v>
      </c>
      <c r="P1" s="150">
        <v>17</v>
      </c>
      <c r="Q1" s="150" t="s">
        <v>108</v>
      </c>
    </row>
    <row r="2" spans="1:29" ht="9.9499999999999993" customHeight="1" x14ac:dyDescent="0.15">
      <c r="E2" s="151"/>
      <c r="F2" s="151"/>
      <c r="G2" s="152"/>
      <c r="H2" s="152"/>
      <c r="I2" s="152"/>
      <c r="J2" s="152"/>
      <c r="K2" s="152"/>
      <c r="L2" s="152"/>
    </row>
    <row r="3" spans="1:29" ht="27.95" customHeight="1" x14ac:dyDescent="0.15">
      <c r="A3" s="20" t="s">
        <v>25</v>
      </c>
      <c r="B3" s="213" t="s">
        <v>0</v>
      </c>
      <c r="C3" s="214"/>
      <c r="D3" s="214"/>
      <c r="E3" s="215"/>
      <c r="F3" s="212" t="s">
        <v>1</v>
      </c>
      <c r="G3" s="206"/>
      <c r="H3" s="212" t="s">
        <v>2</v>
      </c>
      <c r="I3" s="206"/>
      <c r="J3" s="212" t="s">
        <v>3</v>
      </c>
      <c r="K3" s="206"/>
      <c r="L3" s="121" t="s">
        <v>4</v>
      </c>
      <c r="N3" s="207" t="s">
        <v>9</v>
      </c>
      <c r="O3" s="208"/>
      <c r="P3" s="21" t="s">
        <v>24</v>
      </c>
      <c r="Q3" s="19"/>
      <c r="R3" s="207" t="s">
        <v>10</v>
      </c>
      <c r="S3" s="208"/>
      <c r="T3" s="9" t="s">
        <v>24</v>
      </c>
      <c r="U3" s="7"/>
      <c r="V3" s="210" t="s">
        <v>11</v>
      </c>
      <c r="W3" s="211"/>
      <c r="X3" s="22" t="s">
        <v>24</v>
      </c>
      <c r="Z3" s="105" t="s">
        <v>67</v>
      </c>
      <c r="AA3" s="105" t="s">
        <v>6</v>
      </c>
      <c r="AB3" s="105" t="s">
        <v>7</v>
      </c>
      <c r="AC3" s="105" t="s">
        <v>26</v>
      </c>
    </row>
    <row r="4" spans="1:29" ht="40.15" customHeight="1" x14ac:dyDescent="0.15">
      <c r="A4" s="20">
        <v>1</v>
      </c>
      <c r="B4" s="117">
        <v>70</v>
      </c>
      <c r="C4" s="5" t="s">
        <v>5</v>
      </c>
      <c r="D4" s="119" t="s">
        <v>135</v>
      </c>
      <c r="E4" s="6" t="s">
        <v>8</v>
      </c>
      <c r="F4" s="120">
        <v>2</v>
      </c>
      <c r="G4" s="1" t="str">
        <f>IF(F4="","",VLOOKUP(F4,$N$4:$P$9,2,FALSE))</f>
        <v>やや難しかった</v>
      </c>
      <c r="H4" s="121">
        <v>1</v>
      </c>
      <c r="I4" s="1" t="str">
        <f>IF(H4="","",VLOOKUP(H4,$R$4:$T$8,2,FALSE))</f>
        <v>知らないことが多かった</v>
      </c>
      <c r="J4" s="122">
        <v>5</v>
      </c>
      <c r="K4" s="1" t="str">
        <f>IF(J4="","",VLOOKUP(J4,$V$4:$X$9,2,FALSE))</f>
        <v>無記入</v>
      </c>
      <c r="L4" s="2" t="s">
        <v>143</v>
      </c>
      <c r="N4" s="9">
        <v>1</v>
      </c>
      <c r="O4" s="12" t="s">
        <v>14</v>
      </c>
      <c r="P4" s="12">
        <f>COUNTIF($F$4:$F$19,N4)</f>
        <v>0</v>
      </c>
      <c r="Q4" s="7"/>
      <c r="R4" s="10">
        <v>1</v>
      </c>
      <c r="S4" s="13" t="s">
        <v>18</v>
      </c>
      <c r="T4" s="12">
        <f>COUNTIF($H$4:$H$19,R4)</f>
        <v>4</v>
      </c>
      <c r="U4" s="7"/>
      <c r="V4" s="9">
        <v>1</v>
      </c>
      <c r="W4" s="18" t="s">
        <v>21</v>
      </c>
      <c r="X4" s="12">
        <f>COUNTIF($J$4:$J$19,V4)</f>
        <v>0</v>
      </c>
      <c r="Z4" s="105">
        <v>20</v>
      </c>
      <c r="AA4" s="106">
        <f>COUNTIFS($B$4:$B$19,"&gt;=20",$B$4:$B$19,"&lt;=29",$D$4:$D$19,AA$3)</f>
        <v>0</v>
      </c>
      <c r="AB4" s="106">
        <f>COUNTIFS($B$4:$B$19,"&gt;=20",$B$4:$B$19,"&lt;=29",$D$4:$D$19,AB$3)</f>
        <v>0</v>
      </c>
      <c r="AC4" s="106">
        <f>SUM(AA4:AB4)</f>
        <v>0</v>
      </c>
    </row>
    <row r="5" spans="1:29" ht="40.15" customHeight="1" x14ac:dyDescent="0.15">
      <c r="A5" s="20">
        <v>2</v>
      </c>
      <c r="B5" s="117">
        <v>60</v>
      </c>
      <c r="C5" s="5" t="s">
        <v>5</v>
      </c>
      <c r="D5" s="119" t="s">
        <v>135</v>
      </c>
      <c r="E5" s="6" t="s">
        <v>8</v>
      </c>
      <c r="F5" s="120">
        <v>2</v>
      </c>
      <c r="G5" s="1" t="str">
        <f t="shared" ref="G5:G16" si="0">IF(F5="","",VLOOKUP(F5,$N$4:$P$9,2,FALSE))</f>
        <v>やや難しかった</v>
      </c>
      <c r="H5" s="121">
        <v>1</v>
      </c>
      <c r="I5" s="1" t="str">
        <f t="shared" ref="I5:I16" si="1">IF(H5="","",VLOOKUP(H5,$R$4:$T$8,2,FALSE))</f>
        <v>知らないことが多かった</v>
      </c>
      <c r="J5" s="122">
        <v>2</v>
      </c>
      <c r="K5" s="1" t="str">
        <f t="shared" ref="K5:K16" si="2">IF(J5="","",VLOOKUP(J5,$V$4:$X$9,2,FALSE))</f>
        <v>やや分かりにくかった</v>
      </c>
      <c r="L5" s="2" t="s">
        <v>144</v>
      </c>
      <c r="N5" s="9">
        <v>2</v>
      </c>
      <c r="O5" s="12" t="s">
        <v>15</v>
      </c>
      <c r="P5" s="12">
        <f t="shared" ref="P5:P9" si="3">COUNTIF($F$4:$F$19,N5)</f>
        <v>4</v>
      </c>
      <c r="Q5" s="7"/>
      <c r="R5" s="10">
        <v>2</v>
      </c>
      <c r="S5" s="14" t="s">
        <v>19</v>
      </c>
      <c r="T5" s="12">
        <f t="shared" ref="T5:T8" si="4">COUNTIF($H$4:$H$19,R5)</f>
        <v>1</v>
      </c>
      <c r="U5" s="7"/>
      <c r="V5" s="9">
        <v>2</v>
      </c>
      <c r="W5" s="8" t="s">
        <v>22</v>
      </c>
      <c r="X5" s="12">
        <f t="shared" ref="X5:X9" si="5">COUNTIF($J$4:$J$19,V5)</f>
        <v>3</v>
      </c>
      <c r="Z5" s="105">
        <v>30</v>
      </c>
      <c r="AA5" s="106">
        <f>COUNTIFS($B$4:$B$19,"&gt;=30",$B$4:$B$19,"&lt;=39",$D$4:$D$19,AA$3)</f>
        <v>0</v>
      </c>
      <c r="AB5" s="106">
        <f>COUNTIFS($B$4:$B$19,"&gt;=30",$B$4:$B$19,"&lt;=39",$D$4:$D$19,AB$3)</f>
        <v>0</v>
      </c>
      <c r="AC5" s="106">
        <f t="shared" ref="AC5:AC10" si="6">SUM(AA5:AB5)</f>
        <v>0</v>
      </c>
    </row>
    <row r="6" spans="1:29" ht="40.15" customHeight="1" x14ac:dyDescent="0.15">
      <c r="A6" s="20">
        <v>3</v>
      </c>
      <c r="B6" s="117"/>
      <c r="C6" s="5" t="s">
        <v>5</v>
      </c>
      <c r="D6" s="119" t="s">
        <v>135</v>
      </c>
      <c r="E6" s="6" t="s">
        <v>8</v>
      </c>
      <c r="F6" s="120">
        <v>2</v>
      </c>
      <c r="G6" s="1" t="str">
        <f t="shared" si="0"/>
        <v>やや難しかった</v>
      </c>
      <c r="H6" s="121">
        <v>1</v>
      </c>
      <c r="I6" s="1" t="str">
        <f t="shared" si="1"/>
        <v>知らないことが多かった</v>
      </c>
      <c r="J6" s="122">
        <v>2</v>
      </c>
      <c r="K6" s="1" t="str">
        <f t="shared" si="2"/>
        <v>やや分かりにくかった</v>
      </c>
      <c r="L6" s="2" t="s">
        <v>145</v>
      </c>
      <c r="N6" s="9">
        <v>3</v>
      </c>
      <c r="O6" s="12" t="s">
        <v>16</v>
      </c>
      <c r="P6" s="12">
        <f t="shared" si="3"/>
        <v>1</v>
      </c>
      <c r="Q6" s="7"/>
      <c r="R6" s="9">
        <v>3</v>
      </c>
      <c r="S6" s="15" t="s">
        <v>20</v>
      </c>
      <c r="T6" s="12">
        <f t="shared" si="4"/>
        <v>0</v>
      </c>
      <c r="U6" s="7"/>
      <c r="V6" s="9">
        <v>3</v>
      </c>
      <c r="W6" s="14" t="s">
        <v>16</v>
      </c>
      <c r="X6" s="12">
        <f t="shared" si="5"/>
        <v>0</v>
      </c>
      <c r="Z6" s="105">
        <v>40</v>
      </c>
      <c r="AA6" s="106">
        <f>COUNTIFS($B$4:$B$19,"&gt;=40",$B$4:$B$19,"&lt;=49",$D$4:$D$19,AA$3)</f>
        <v>0</v>
      </c>
      <c r="AB6" s="106">
        <f>COUNTIFS($B$4:$B$19,"&gt;=40",$B$4:$B$19,"&lt;=49",$D$4:$D$19,AB$3)</f>
        <v>0</v>
      </c>
      <c r="AC6" s="106">
        <f t="shared" si="6"/>
        <v>0</v>
      </c>
    </row>
    <row r="7" spans="1:29" ht="40.15" customHeight="1" x14ac:dyDescent="0.15">
      <c r="A7" s="20">
        <v>4</v>
      </c>
      <c r="B7" s="117">
        <v>60</v>
      </c>
      <c r="C7" s="5" t="s">
        <v>5</v>
      </c>
      <c r="D7" s="119" t="s">
        <v>137</v>
      </c>
      <c r="E7" s="6" t="s">
        <v>8</v>
      </c>
      <c r="F7" s="120">
        <v>2</v>
      </c>
      <c r="G7" s="1" t="str">
        <f t="shared" si="0"/>
        <v>やや難しかった</v>
      </c>
      <c r="H7" s="121">
        <v>2</v>
      </c>
      <c r="I7" s="1" t="str">
        <f t="shared" si="1"/>
        <v>半分くらいは知っていた</v>
      </c>
      <c r="J7" s="122">
        <v>2</v>
      </c>
      <c r="K7" s="1" t="str">
        <f t="shared" si="2"/>
        <v>やや分かりにくかった</v>
      </c>
      <c r="L7" s="2" t="s">
        <v>146</v>
      </c>
      <c r="N7" s="9">
        <v>4</v>
      </c>
      <c r="O7" s="12" t="s">
        <v>17</v>
      </c>
      <c r="P7" s="12">
        <f t="shared" si="3"/>
        <v>0</v>
      </c>
      <c r="Q7" s="7"/>
      <c r="R7" s="10">
        <v>5</v>
      </c>
      <c r="S7" s="16" t="s">
        <v>12</v>
      </c>
      <c r="T7" s="12">
        <f t="shared" si="4"/>
        <v>1</v>
      </c>
      <c r="U7" s="7"/>
      <c r="V7" s="9">
        <v>4</v>
      </c>
      <c r="W7" s="14" t="s">
        <v>23</v>
      </c>
      <c r="X7" s="12">
        <f t="shared" si="5"/>
        <v>1</v>
      </c>
      <c r="Z7" s="105">
        <v>50</v>
      </c>
      <c r="AA7" s="106">
        <f>COUNTIFS($B$4:$B$19,"&gt;=50",$B$4:$B$19,"&lt;=59",$D$4:$D$19,AA$3)</f>
        <v>0</v>
      </c>
      <c r="AB7" s="106">
        <f>COUNTIFS($B$4:$B$19,"&gt;=50",$B$4:$B$19,"&lt;=59",$D$4:$D$19,AB$3)</f>
        <v>1</v>
      </c>
      <c r="AC7" s="106">
        <f t="shared" si="6"/>
        <v>1</v>
      </c>
    </row>
    <row r="8" spans="1:29" ht="40.15" customHeight="1" x14ac:dyDescent="0.15">
      <c r="A8" s="20">
        <v>5</v>
      </c>
      <c r="B8" s="117">
        <v>50</v>
      </c>
      <c r="C8" s="5" t="s">
        <v>5</v>
      </c>
      <c r="D8" s="119" t="s">
        <v>135</v>
      </c>
      <c r="E8" s="6" t="s">
        <v>8</v>
      </c>
      <c r="F8" s="120">
        <v>3</v>
      </c>
      <c r="G8" s="1" t="str">
        <f t="shared" si="0"/>
        <v>普通だった</v>
      </c>
      <c r="H8" s="121">
        <v>1</v>
      </c>
      <c r="I8" s="1" t="str">
        <f t="shared" si="1"/>
        <v>知らないことが多かった</v>
      </c>
      <c r="J8" s="122">
        <v>4</v>
      </c>
      <c r="K8" s="1" t="str">
        <f t="shared" si="2"/>
        <v>分かりやすかった</v>
      </c>
      <c r="L8" s="2" t="s">
        <v>147</v>
      </c>
      <c r="N8" s="9">
        <v>5</v>
      </c>
      <c r="O8" s="16" t="s">
        <v>12</v>
      </c>
      <c r="P8" s="12">
        <f t="shared" si="3"/>
        <v>1</v>
      </c>
      <c r="Q8" s="7"/>
      <c r="R8" s="10">
        <v>6</v>
      </c>
      <c r="S8" s="16" t="s">
        <v>13</v>
      </c>
      <c r="T8" s="12">
        <f t="shared" si="4"/>
        <v>0</v>
      </c>
      <c r="U8" s="7"/>
      <c r="V8" s="9">
        <v>5</v>
      </c>
      <c r="W8" s="16" t="s">
        <v>12</v>
      </c>
      <c r="X8" s="12">
        <f t="shared" si="5"/>
        <v>2</v>
      </c>
      <c r="Z8" s="105">
        <v>60</v>
      </c>
      <c r="AA8" s="106">
        <f>COUNTIFS($B$4:$B$19,"&gt;=60",$B$4:$B$19,"&lt;=69",$D$4:$D$19,AA$3)</f>
        <v>1</v>
      </c>
      <c r="AB8" s="106">
        <f>COUNTIFS($B$4:$B$19,"&gt;=60",$B$4:$B$19,"&lt;=69",$D$4:$D$19,AB$3)</f>
        <v>1</v>
      </c>
      <c r="AC8" s="106">
        <f t="shared" si="6"/>
        <v>2</v>
      </c>
    </row>
    <row r="9" spans="1:29" ht="40.15" customHeight="1" x14ac:dyDescent="0.45">
      <c r="A9" s="20">
        <v>6</v>
      </c>
      <c r="B9" s="117"/>
      <c r="C9" s="5" t="s">
        <v>5</v>
      </c>
      <c r="D9" s="119"/>
      <c r="E9" s="6" t="s">
        <v>8</v>
      </c>
      <c r="F9" s="120">
        <v>5</v>
      </c>
      <c r="G9" s="1" t="str">
        <f t="shared" si="0"/>
        <v>無記入</v>
      </c>
      <c r="H9" s="121">
        <v>5</v>
      </c>
      <c r="I9" s="1" t="str">
        <f t="shared" si="1"/>
        <v>無記入</v>
      </c>
      <c r="J9" s="122">
        <v>5</v>
      </c>
      <c r="K9" s="1" t="str">
        <f t="shared" si="2"/>
        <v>無記入</v>
      </c>
      <c r="L9" s="2"/>
      <c r="N9" s="9">
        <v>6</v>
      </c>
      <c r="O9" s="17" t="s">
        <v>13</v>
      </c>
      <c r="P9" s="12">
        <f t="shared" si="3"/>
        <v>0</v>
      </c>
      <c r="Q9" s="7"/>
      <c r="R9" s="9" t="s">
        <v>26</v>
      </c>
      <c r="S9" s="24"/>
      <c r="T9" s="11">
        <f>SUM(T4:T8)</f>
        <v>6</v>
      </c>
      <c r="U9" s="7"/>
      <c r="V9" s="9">
        <v>6</v>
      </c>
      <c r="W9" s="16" t="s">
        <v>13</v>
      </c>
      <c r="X9" s="12">
        <f t="shared" si="5"/>
        <v>0</v>
      </c>
      <c r="Z9" s="105">
        <v>70</v>
      </c>
      <c r="AA9" s="106">
        <f>COUNTIFS($B$4:$B$19,"&gt;=70",$B$4:$B$19,"&lt;=79",$D$4:$D$19,AA$3)</f>
        <v>0</v>
      </c>
      <c r="AB9" s="106">
        <f>COUNTIFS($B$4:$B$19,"&gt;=70",$B$4:$B$19,"&lt;=79",$D$4:$D$19,AB$3)</f>
        <v>1</v>
      </c>
      <c r="AC9" s="106">
        <f t="shared" si="6"/>
        <v>1</v>
      </c>
    </row>
    <row r="10" spans="1:29" ht="40.15" customHeight="1" x14ac:dyDescent="0.15">
      <c r="A10" s="20">
        <v>7</v>
      </c>
      <c r="B10" s="117"/>
      <c r="C10" s="5" t="s">
        <v>5</v>
      </c>
      <c r="D10" s="119"/>
      <c r="E10" s="6" t="s">
        <v>8</v>
      </c>
      <c r="F10" s="120"/>
      <c r="G10" s="1" t="str">
        <f t="shared" si="0"/>
        <v/>
      </c>
      <c r="H10" s="121"/>
      <c r="I10" s="1" t="str">
        <f t="shared" si="1"/>
        <v/>
      </c>
      <c r="J10" s="122"/>
      <c r="K10" s="1" t="str">
        <f t="shared" si="2"/>
        <v/>
      </c>
      <c r="L10" s="2"/>
      <c r="N10" s="9" t="s">
        <v>26</v>
      </c>
      <c r="O10" s="1"/>
      <c r="P10" s="24">
        <f>SUM(P4:P9)</f>
        <v>6</v>
      </c>
      <c r="R10" s="28"/>
      <c r="S10" s="28"/>
      <c r="T10" s="29"/>
      <c r="V10" s="9" t="s">
        <v>26</v>
      </c>
      <c r="W10" s="1"/>
      <c r="X10" s="24">
        <f>SUM(X4:X9)</f>
        <v>6</v>
      </c>
      <c r="Z10" s="105">
        <v>80</v>
      </c>
      <c r="AA10" s="106">
        <f>COUNTIFS($B$4:$B$19,"&gt;=80",$B$4:$B$19,"&lt;=89",$D$4:$D$19,AA$3)</f>
        <v>0</v>
      </c>
      <c r="AB10" s="106">
        <f>COUNTIFS($B$4:$B$19,"&gt;=80",$B$4:$B$19,"&lt;=89",$D$4:$D$19,AB$3)</f>
        <v>0</v>
      </c>
      <c r="AC10" s="106">
        <f t="shared" si="6"/>
        <v>0</v>
      </c>
    </row>
    <row r="11" spans="1:29" ht="40.15" customHeight="1" x14ac:dyDescent="0.15">
      <c r="A11" s="20">
        <v>8</v>
      </c>
      <c r="B11" s="117"/>
      <c r="C11" s="5" t="s">
        <v>5</v>
      </c>
      <c r="D11" s="119"/>
      <c r="E11" s="6" t="s">
        <v>8</v>
      </c>
      <c r="F11" s="120"/>
      <c r="G11" s="1" t="str">
        <f t="shared" si="0"/>
        <v/>
      </c>
      <c r="H11" s="121"/>
      <c r="I11" s="1" t="str">
        <f t="shared" si="1"/>
        <v/>
      </c>
      <c r="J11" s="122"/>
      <c r="K11" s="1" t="str">
        <f t="shared" si="2"/>
        <v/>
      </c>
      <c r="L11" s="2"/>
      <c r="Z11" s="105" t="s">
        <v>26</v>
      </c>
      <c r="AA11" s="106">
        <f>SUM(AA4:AA10)</f>
        <v>1</v>
      </c>
      <c r="AB11" s="106">
        <f t="shared" ref="AB11:AC11" si="7">SUM(AB4:AB10)</f>
        <v>3</v>
      </c>
      <c r="AC11" s="106">
        <f t="shared" si="7"/>
        <v>4</v>
      </c>
    </row>
    <row r="12" spans="1:29" ht="40.15" customHeight="1" x14ac:dyDescent="0.15">
      <c r="A12" s="20">
        <v>9</v>
      </c>
      <c r="B12" s="117"/>
      <c r="C12" s="5" t="s">
        <v>5</v>
      </c>
      <c r="D12" s="119"/>
      <c r="E12" s="6" t="s">
        <v>8</v>
      </c>
      <c r="F12" s="120"/>
      <c r="G12" s="1" t="str">
        <f t="shared" si="0"/>
        <v/>
      </c>
      <c r="H12" s="121"/>
      <c r="I12" s="1" t="str">
        <f t="shared" si="1"/>
        <v/>
      </c>
      <c r="J12" s="122"/>
      <c r="K12" s="1" t="str">
        <f t="shared" si="2"/>
        <v/>
      </c>
      <c r="L12" s="2"/>
    </row>
    <row r="13" spans="1:29" ht="40.15" customHeight="1" x14ac:dyDescent="0.15">
      <c r="A13" s="20">
        <v>10</v>
      </c>
      <c r="B13" s="117"/>
      <c r="C13" s="5" t="s">
        <v>5</v>
      </c>
      <c r="D13" s="119"/>
      <c r="E13" s="6" t="s">
        <v>8</v>
      </c>
      <c r="F13" s="120"/>
      <c r="G13" s="1" t="str">
        <f t="shared" si="0"/>
        <v/>
      </c>
      <c r="H13" s="121"/>
      <c r="I13" s="1" t="str">
        <f t="shared" si="1"/>
        <v/>
      </c>
      <c r="J13" s="122"/>
      <c r="K13" s="1" t="str">
        <f t="shared" si="2"/>
        <v/>
      </c>
      <c r="L13" s="2"/>
    </row>
    <row r="14" spans="1:29" ht="40.15" customHeight="1" x14ac:dyDescent="0.15">
      <c r="A14" s="20">
        <v>11</v>
      </c>
      <c r="B14" s="117"/>
      <c r="C14" s="5" t="s">
        <v>5</v>
      </c>
      <c r="D14" s="119"/>
      <c r="E14" s="6" t="s">
        <v>8</v>
      </c>
      <c r="F14" s="120"/>
      <c r="G14" s="1" t="str">
        <f t="shared" si="0"/>
        <v/>
      </c>
      <c r="H14" s="121"/>
      <c r="I14" s="1" t="str">
        <f t="shared" si="1"/>
        <v/>
      </c>
      <c r="J14" s="122"/>
      <c r="K14" s="1" t="str">
        <f t="shared" si="2"/>
        <v/>
      </c>
      <c r="L14" s="2"/>
    </row>
    <row r="15" spans="1:29" ht="40.15" customHeight="1" x14ac:dyDescent="0.15">
      <c r="A15" s="20">
        <v>12</v>
      </c>
      <c r="B15" s="117"/>
      <c r="C15" s="5" t="s">
        <v>5</v>
      </c>
      <c r="D15" s="119"/>
      <c r="E15" s="6" t="s">
        <v>8</v>
      </c>
      <c r="F15" s="120"/>
      <c r="G15" s="1" t="str">
        <f t="shared" si="0"/>
        <v/>
      </c>
      <c r="H15" s="121"/>
      <c r="I15" s="1" t="str">
        <f t="shared" si="1"/>
        <v/>
      </c>
      <c r="J15" s="122"/>
      <c r="K15" s="1" t="str">
        <f t="shared" si="2"/>
        <v/>
      </c>
      <c r="L15" s="2"/>
    </row>
    <row r="16" spans="1:29" ht="40.15" customHeight="1" x14ac:dyDescent="0.15">
      <c r="A16" s="20">
        <v>13</v>
      </c>
      <c r="B16" s="117"/>
      <c r="C16" s="5" t="s">
        <v>5</v>
      </c>
      <c r="D16" s="119"/>
      <c r="E16" s="108" t="s">
        <v>8</v>
      </c>
      <c r="F16" s="120"/>
      <c r="G16" s="1" t="str">
        <f t="shared" si="0"/>
        <v/>
      </c>
      <c r="H16" s="121"/>
      <c r="I16" s="1" t="str">
        <f t="shared" si="1"/>
        <v/>
      </c>
      <c r="J16" s="122"/>
      <c r="K16" s="1" t="str">
        <f t="shared" si="2"/>
        <v/>
      </c>
      <c r="L16" s="2"/>
    </row>
    <row r="17" spans="1:12" ht="40.15" customHeight="1" x14ac:dyDescent="0.15">
      <c r="A17" s="20">
        <v>14</v>
      </c>
      <c r="B17" s="119"/>
      <c r="C17" s="109" t="s">
        <v>5</v>
      </c>
      <c r="D17" s="119"/>
      <c r="E17" s="108" t="s">
        <v>8</v>
      </c>
      <c r="F17" s="121"/>
      <c r="G17" s="1"/>
      <c r="H17" s="121"/>
      <c r="I17" s="1"/>
      <c r="J17" s="121"/>
      <c r="K17" s="1"/>
      <c r="L17" s="1"/>
    </row>
    <row r="18" spans="1:12" ht="40.15" customHeight="1" x14ac:dyDescent="0.15">
      <c r="A18" s="123">
        <v>15</v>
      </c>
      <c r="B18" s="118"/>
      <c r="C18" s="109" t="s">
        <v>5</v>
      </c>
      <c r="D18" s="118"/>
      <c r="E18" s="108" t="s">
        <v>8</v>
      </c>
      <c r="F18" s="121"/>
      <c r="G18" s="1"/>
      <c r="H18" s="121"/>
      <c r="I18" s="1"/>
      <c r="J18" s="121"/>
      <c r="K18" s="1"/>
      <c r="L18" s="1"/>
    </row>
    <row r="19" spans="1:12" ht="40.15" customHeight="1" x14ac:dyDescent="0.15">
      <c r="A19" s="20">
        <v>16</v>
      </c>
      <c r="B19" s="119"/>
      <c r="C19" s="109" t="s">
        <v>5</v>
      </c>
      <c r="D19" s="119"/>
      <c r="E19" s="108" t="s">
        <v>8</v>
      </c>
      <c r="F19" s="121"/>
      <c r="G19" s="1"/>
      <c r="H19" s="121"/>
      <c r="I19" s="1"/>
      <c r="J19" s="121"/>
      <c r="K19" s="1"/>
      <c r="L19" s="1"/>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20"/>
  <sheetViews>
    <sheetView zoomScaleNormal="100" zoomScaleSheetLayoutView="80" workbookViewId="0">
      <selection activeCell="L9" sqref="L9"/>
    </sheetView>
  </sheetViews>
  <sheetFormatPr defaultRowHeight="13.5" x14ac:dyDescent="0.15"/>
  <cols>
    <col min="1" max="1" width="3.25" style="4" customWidth="1"/>
    <col min="2" max="2" width="3.125" style="4" customWidth="1"/>
    <col min="3" max="3" width="2.875" style="4" customWidth="1"/>
    <col min="4" max="4" width="3.125" style="4" customWidth="1"/>
    <col min="5" max="5" width="3.5" style="4" customWidth="1"/>
    <col min="6" max="6" width="2.875" style="4" customWidth="1"/>
    <col min="7" max="7" width="14.5" customWidth="1"/>
    <col min="8" max="8" width="3.25" style="4" customWidth="1"/>
    <col min="9" max="9" width="21.5" customWidth="1"/>
    <col min="10" max="10" width="3" style="4" customWidth="1"/>
    <col min="11" max="11" width="18.625" customWidth="1"/>
    <col min="12" max="12" width="52.625" customWidth="1"/>
    <col min="13" max="13" width="4.625" customWidth="1"/>
    <col min="14" max="14" width="3.5" customWidth="1"/>
    <col min="15" max="15" width="17.625" customWidth="1"/>
    <col min="16" max="16" width="6.25" customWidth="1"/>
    <col min="17" max="17" width="3.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s>
  <sheetData>
    <row r="1" spans="1:29" ht="26.25" customHeight="1" x14ac:dyDescent="0.15">
      <c r="E1" s="149"/>
      <c r="F1" s="209" t="s">
        <v>133</v>
      </c>
      <c r="G1" s="209"/>
      <c r="H1" s="209"/>
      <c r="I1" s="209"/>
      <c r="J1" s="209"/>
      <c r="K1" s="209"/>
      <c r="L1" s="209"/>
      <c r="O1" s="150" t="str">
        <f>'1日目'!O1</f>
        <v>令和２年11月</v>
      </c>
      <c r="P1" s="150">
        <v>24</v>
      </c>
      <c r="Q1" s="150" t="s">
        <v>108</v>
      </c>
    </row>
    <row r="2" spans="1:29" ht="9.9499999999999993" customHeight="1" x14ac:dyDescent="0.15">
      <c r="E2" s="151"/>
      <c r="F2" s="151"/>
      <c r="G2" s="152"/>
      <c r="H2" s="152"/>
      <c r="I2" s="152"/>
      <c r="J2" s="152"/>
      <c r="K2" s="152"/>
      <c r="L2" s="152"/>
    </row>
    <row r="3" spans="1:29" ht="27.95" customHeight="1" x14ac:dyDescent="0.15">
      <c r="A3" s="20" t="s">
        <v>25</v>
      </c>
      <c r="B3" s="213" t="s">
        <v>0</v>
      </c>
      <c r="C3" s="214"/>
      <c r="D3" s="214"/>
      <c r="E3" s="215"/>
      <c r="F3" s="212" t="s">
        <v>1</v>
      </c>
      <c r="G3" s="206"/>
      <c r="H3" s="212" t="s">
        <v>2</v>
      </c>
      <c r="I3" s="206"/>
      <c r="J3" s="212" t="s">
        <v>3</v>
      </c>
      <c r="K3" s="206"/>
      <c r="L3" s="121" t="s">
        <v>4</v>
      </c>
      <c r="N3" s="207" t="s">
        <v>9</v>
      </c>
      <c r="O3" s="208"/>
      <c r="P3" s="21" t="s">
        <v>24</v>
      </c>
      <c r="Q3" s="19"/>
      <c r="R3" s="207" t="s">
        <v>10</v>
      </c>
      <c r="S3" s="208"/>
      <c r="T3" s="9" t="s">
        <v>24</v>
      </c>
      <c r="U3" s="7"/>
      <c r="V3" s="210" t="s">
        <v>11</v>
      </c>
      <c r="W3" s="211"/>
      <c r="X3" s="22" t="s">
        <v>24</v>
      </c>
      <c r="Z3" s="105" t="s">
        <v>67</v>
      </c>
      <c r="AA3" s="105" t="s">
        <v>6</v>
      </c>
      <c r="AB3" s="105" t="s">
        <v>7</v>
      </c>
      <c r="AC3" s="105" t="s">
        <v>26</v>
      </c>
    </row>
    <row r="4" spans="1:29" ht="40.5" x14ac:dyDescent="0.15">
      <c r="A4" s="20">
        <v>1</v>
      </c>
      <c r="B4" s="117">
        <v>40</v>
      </c>
      <c r="C4" s="5" t="s">
        <v>5</v>
      </c>
      <c r="D4" s="119" t="s">
        <v>148</v>
      </c>
      <c r="E4" s="23" t="s">
        <v>8</v>
      </c>
      <c r="F4" s="120">
        <v>2</v>
      </c>
      <c r="G4" s="1" t="str">
        <f>IF(F4="","",VLOOKUP(F4,$N$4:$P$9,2,FALSE))</f>
        <v>やや難しかった</v>
      </c>
      <c r="H4" s="121">
        <v>1</v>
      </c>
      <c r="I4" s="1" t="str">
        <f>IF(H4="","",VLOOKUP(H4,$R$4:$T$8,2,FALSE))</f>
        <v>知らないことが多かった</v>
      </c>
      <c r="J4" s="122">
        <v>4</v>
      </c>
      <c r="K4" s="1" t="str">
        <f>IF(J4="","",VLOOKUP(J4,$V$4:$X$9,2,FALSE))</f>
        <v>分かりやすかった</v>
      </c>
      <c r="L4" s="2" t="s">
        <v>149</v>
      </c>
      <c r="N4" s="9">
        <v>1</v>
      </c>
      <c r="O4" s="12" t="s">
        <v>14</v>
      </c>
      <c r="P4" s="12">
        <f>COUNTIF($F$4:$F$19,N4)</f>
        <v>1</v>
      </c>
      <c r="Q4" s="7"/>
      <c r="R4" s="10">
        <v>1</v>
      </c>
      <c r="S4" s="13" t="s">
        <v>18</v>
      </c>
      <c r="T4" s="12">
        <f>COUNTIF($H$4:$H$19,R4)</f>
        <v>4</v>
      </c>
      <c r="U4" s="7"/>
      <c r="V4" s="9">
        <v>1</v>
      </c>
      <c r="W4" s="18" t="s">
        <v>21</v>
      </c>
      <c r="X4" s="12">
        <f>COUNTIF($J$4:$J$19,V4)</f>
        <v>0</v>
      </c>
      <c r="Z4" s="105">
        <v>20</v>
      </c>
      <c r="AA4" s="106">
        <f>COUNTIFS($B$4:$B$19,"&gt;=20",$B$4:$B$19,"&lt;=29",$D$4:$D$19,AA$3)</f>
        <v>0</v>
      </c>
      <c r="AB4" s="106">
        <f>COUNTIFS($B$4:$B$19,"&gt;=20",$B$4:$B$19,"&lt;=29",$D$4:$D$19,AB$3)</f>
        <v>0</v>
      </c>
      <c r="AC4" s="106">
        <f>SUM(AA4:AB4)</f>
        <v>0</v>
      </c>
    </row>
    <row r="5" spans="1:29" ht="40.15" customHeight="1" x14ac:dyDescent="0.15">
      <c r="A5" s="20">
        <v>2</v>
      </c>
      <c r="B5" s="117">
        <v>60</v>
      </c>
      <c r="C5" s="5" t="s">
        <v>5</v>
      </c>
      <c r="D5" s="119" t="s">
        <v>148</v>
      </c>
      <c r="E5" s="23" t="s">
        <v>8</v>
      </c>
      <c r="F5" s="120">
        <v>2</v>
      </c>
      <c r="G5" s="1" t="str">
        <f>IF(F5="","",VLOOKUP(F5,$N$4:$P$9,2,FALSE))</f>
        <v>やや難しかった</v>
      </c>
      <c r="H5" s="121">
        <v>2</v>
      </c>
      <c r="I5" s="1" t="str">
        <f t="shared" ref="I5:I16" si="0">IF(H5="","",VLOOKUP(H5,$R$4:$T$8,2,FALSE))</f>
        <v>半分くらいは知っていた</v>
      </c>
      <c r="J5" s="122">
        <v>4</v>
      </c>
      <c r="K5" s="1" t="str">
        <f t="shared" ref="K5:K16" si="1">IF(J5="","",VLOOKUP(J5,$V$4:$X$9,2,FALSE))</f>
        <v>分かりやすかった</v>
      </c>
      <c r="L5" s="2" t="s">
        <v>150</v>
      </c>
      <c r="N5" s="9">
        <v>2</v>
      </c>
      <c r="O5" s="12" t="s">
        <v>15</v>
      </c>
      <c r="P5" s="12">
        <f t="shared" ref="P5:P9" si="2">COUNTIF($F$4:$F$19,N5)</f>
        <v>3</v>
      </c>
      <c r="Q5" s="7"/>
      <c r="R5" s="10">
        <v>2</v>
      </c>
      <c r="S5" s="14" t="s">
        <v>19</v>
      </c>
      <c r="T5" s="12">
        <f t="shared" ref="T5:T8" si="3">COUNTIF($H$4:$H$19,R5)</f>
        <v>1</v>
      </c>
      <c r="U5" s="7"/>
      <c r="V5" s="9">
        <v>2</v>
      </c>
      <c r="W5" s="8" t="s">
        <v>22</v>
      </c>
      <c r="X5" s="12">
        <f t="shared" ref="X5:X9" si="4">COUNTIF($J$4:$J$19,V5)</f>
        <v>0</v>
      </c>
      <c r="Z5" s="105">
        <v>30</v>
      </c>
      <c r="AA5" s="106">
        <f>COUNTIFS($B$4:$B$19,"&gt;=30",$B$4:$B$19,"&lt;=39",$D$4:$D$19,AA$3)</f>
        <v>0</v>
      </c>
      <c r="AB5" s="106">
        <f>COUNTIFS($B$4:$B$19,"&gt;=30",$B$4:$B$19,"&lt;=39",$D$4:$D$19,AB$3)</f>
        <v>0</v>
      </c>
      <c r="AC5" s="106">
        <f t="shared" ref="AC5:AC10" si="5">SUM(AA5:AB5)</f>
        <v>0</v>
      </c>
    </row>
    <row r="6" spans="1:29" ht="27" x14ac:dyDescent="0.15">
      <c r="A6" s="20">
        <v>3</v>
      </c>
      <c r="B6" s="117">
        <v>60</v>
      </c>
      <c r="C6" s="5" t="s">
        <v>5</v>
      </c>
      <c r="D6" s="119" t="s">
        <v>148</v>
      </c>
      <c r="E6" s="23" t="s">
        <v>8</v>
      </c>
      <c r="F6" s="120">
        <v>3</v>
      </c>
      <c r="G6" s="1" t="str">
        <f t="shared" ref="G6:G16" si="6">IF(F6="","",VLOOKUP(F6,$N$4:$P$9,2,FALSE))</f>
        <v>普通だった</v>
      </c>
      <c r="H6" s="121">
        <v>1</v>
      </c>
      <c r="I6" s="1" t="str">
        <f t="shared" si="0"/>
        <v>知らないことが多かった</v>
      </c>
      <c r="J6" s="122">
        <v>4</v>
      </c>
      <c r="K6" s="1" t="str">
        <f t="shared" si="1"/>
        <v>分かりやすかった</v>
      </c>
      <c r="L6" s="2" t="s">
        <v>151</v>
      </c>
      <c r="N6" s="9">
        <v>3</v>
      </c>
      <c r="O6" s="12" t="s">
        <v>16</v>
      </c>
      <c r="P6" s="12">
        <f t="shared" si="2"/>
        <v>1</v>
      </c>
      <c r="Q6" s="7"/>
      <c r="R6" s="9">
        <v>3</v>
      </c>
      <c r="S6" s="15" t="s">
        <v>20</v>
      </c>
      <c r="T6" s="12">
        <f t="shared" si="3"/>
        <v>0</v>
      </c>
      <c r="U6" s="7"/>
      <c r="V6" s="9">
        <v>3</v>
      </c>
      <c r="W6" s="14" t="s">
        <v>16</v>
      </c>
      <c r="X6" s="12">
        <f t="shared" si="4"/>
        <v>1</v>
      </c>
      <c r="Z6" s="105">
        <v>40</v>
      </c>
      <c r="AA6" s="106">
        <f>COUNTIFS($B$4:$B$19,"&gt;=40",$B$4:$B$19,"&lt;=49",$D$4:$D$19,AA$3)</f>
        <v>0</v>
      </c>
      <c r="AB6" s="106">
        <f>COUNTIFS($B$4:$B$19,"&gt;=40",$B$4:$B$19,"&lt;=49",$D$4:$D$19,AB$3)</f>
        <v>1</v>
      </c>
      <c r="AC6" s="106">
        <f t="shared" si="5"/>
        <v>1</v>
      </c>
    </row>
    <row r="7" spans="1:29" ht="59.25" customHeight="1" x14ac:dyDescent="0.15">
      <c r="A7" s="20">
        <v>4</v>
      </c>
      <c r="B7" s="117">
        <v>50</v>
      </c>
      <c r="C7" s="5" t="s">
        <v>5</v>
      </c>
      <c r="D7" s="119" t="s">
        <v>148</v>
      </c>
      <c r="E7" s="23" t="s">
        <v>8</v>
      </c>
      <c r="F7" s="120">
        <v>1</v>
      </c>
      <c r="G7" s="1" t="str">
        <f t="shared" si="6"/>
        <v>難しかった</v>
      </c>
      <c r="H7" s="121">
        <v>1</v>
      </c>
      <c r="I7" s="1" t="str">
        <f t="shared" si="0"/>
        <v>知らないことが多かった</v>
      </c>
      <c r="J7" s="122">
        <v>3</v>
      </c>
      <c r="K7" s="1" t="str">
        <f t="shared" si="1"/>
        <v>普通だった</v>
      </c>
      <c r="L7" s="2" t="s">
        <v>152</v>
      </c>
      <c r="N7" s="9">
        <v>4</v>
      </c>
      <c r="O7" s="12" t="s">
        <v>17</v>
      </c>
      <c r="P7" s="12">
        <f t="shared" si="2"/>
        <v>0</v>
      </c>
      <c r="Q7" s="7"/>
      <c r="R7" s="10">
        <v>5</v>
      </c>
      <c r="S7" s="16" t="s">
        <v>12</v>
      </c>
      <c r="T7" s="12">
        <f t="shared" si="3"/>
        <v>0</v>
      </c>
      <c r="U7" s="7"/>
      <c r="V7" s="9">
        <v>4</v>
      </c>
      <c r="W7" s="14" t="s">
        <v>23</v>
      </c>
      <c r="X7" s="12">
        <f t="shared" si="4"/>
        <v>4</v>
      </c>
      <c r="Z7" s="105">
        <v>50</v>
      </c>
      <c r="AA7" s="106">
        <f>COUNTIFS($B$4:$B$19,"&gt;=50",$B$4:$B$19,"&lt;=59",$D$4:$D$19,AA$3)</f>
        <v>0</v>
      </c>
      <c r="AB7" s="106">
        <f>COUNTIFS($B$4:$B$19,"&gt;=50",$B$4:$B$19,"&lt;=59",$D$4:$D$19,AB$3)</f>
        <v>1</v>
      </c>
      <c r="AC7" s="106">
        <f t="shared" si="5"/>
        <v>1</v>
      </c>
    </row>
    <row r="8" spans="1:29" ht="40.5" x14ac:dyDescent="0.15">
      <c r="A8" s="20">
        <v>5</v>
      </c>
      <c r="B8" s="117">
        <v>60</v>
      </c>
      <c r="C8" s="5" t="s">
        <v>5</v>
      </c>
      <c r="D8" s="119" t="s">
        <v>153</v>
      </c>
      <c r="E8" s="23" t="s">
        <v>8</v>
      </c>
      <c r="F8" s="120">
        <v>2</v>
      </c>
      <c r="G8" s="1" t="str">
        <f t="shared" si="6"/>
        <v>やや難しかった</v>
      </c>
      <c r="H8" s="121">
        <v>1</v>
      </c>
      <c r="I8" s="1" t="str">
        <f t="shared" si="0"/>
        <v>知らないことが多かった</v>
      </c>
      <c r="J8" s="122">
        <v>4</v>
      </c>
      <c r="K8" s="1" t="str">
        <f t="shared" si="1"/>
        <v>分かりやすかった</v>
      </c>
      <c r="L8" s="2" t="s">
        <v>154</v>
      </c>
      <c r="N8" s="9">
        <v>5</v>
      </c>
      <c r="O8" s="16" t="s">
        <v>12</v>
      </c>
      <c r="P8" s="12">
        <f t="shared" si="2"/>
        <v>0</v>
      </c>
      <c r="Q8" s="7"/>
      <c r="R8" s="10">
        <v>6</v>
      </c>
      <c r="S8" s="16" t="s">
        <v>13</v>
      </c>
      <c r="T8" s="12">
        <f t="shared" si="3"/>
        <v>1</v>
      </c>
      <c r="U8" s="7"/>
      <c r="V8" s="9">
        <v>5</v>
      </c>
      <c r="W8" s="16" t="s">
        <v>12</v>
      </c>
      <c r="X8" s="12">
        <f t="shared" si="4"/>
        <v>0</v>
      </c>
      <c r="Z8" s="105">
        <v>60</v>
      </c>
      <c r="AA8" s="106">
        <f>COUNTIFS($B$4:$B$19,"&gt;=60",$B$4:$B$19,"&lt;=69",$D$4:$D$19,AA$3)</f>
        <v>1</v>
      </c>
      <c r="AB8" s="106">
        <f>COUNTIFS($B$4:$B$19,"&gt;=60",$B$4:$B$19,"&lt;=69",$D$4:$D$19,AB$3)</f>
        <v>2</v>
      </c>
      <c r="AC8" s="106">
        <f t="shared" si="5"/>
        <v>3</v>
      </c>
    </row>
    <row r="9" spans="1:29" ht="40.15" customHeight="1" x14ac:dyDescent="0.15">
      <c r="A9" s="20">
        <v>6</v>
      </c>
      <c r="B9" s="117"/>
      <c r="C9" s="5" t="s">
        <v>5</v>
      </c>
      <c r="D9" s="119"/>
      <c r="E9" s="23" t="s">
        <v>8</v>
      </c>
      <c r="F9" s="120">
        <v>6</v>
      </c>
      <c r="G9" s="1" t="str">
        <f t="shared" si="6"/>
        <v>休み</v>
      </c>
      <c r="H9" s="121">
        <v>6</v>
      </c>
      <c r="I9" s="1" t="str">
        <f t="shared" si="0"/>
        <v>休み</v>
      </c>
      <c r="J9" s="122">
        <v>6</v>
      </c>
      <c r="K9" s="1" t="str">
        <f t="shared" si="1"/>
        <v>休み</v>
      </c>
      <c r="L9" s="2"/>
      <c r="N9" s="9">
        <v>6</v>
      </c>
      <c r="O9" s="17" t="s">
        <v>13</v>
      </c>
      <c r="P9" s="12">
        <f t="shared" si="2"/>
        <v>1</v>
      </c>
      <c r="Q9" s="7"/>
      <c r="R9" s="9" t="s">
        <v>26</v>
      </c>
      <c r="S9" s="24"/>
      <c r="T9" s="24">
        <f>SUM(T4:T8)</f>
        <v>6</v>
      </c>
      <c r="U9" s="7"/>
      <c r="V9" s="9">
        <v>6</v>
      </c>
      <c r="W9" s="16" t="s">
        <v>13</v>
      </c>
      <c r="X9" s="12">
        <f t="shared" si="4"/>
        <v>1</v>
      </c>
      <c r="Z9" s="105">
        <v>70</v>
      </c>
      <c r="AA9" s="106">
        <f>COUNTIFS($B$4:$B$19,"&gt;=70",$B$4:$B$19,"&lt;=79",$D$4:$D$19,AA$3)</f>
        <v>0</v>
      </c>
      <c r="AB9" s="106">
        <f>COUNTIFS($B$4:$B$19,"&gt;=70",$B$4:$B$19,"&lt;=79",$D$4:$D$19,AB$3)</f>
        <v>0</v>
      </c>
      <c r="AC9" s="106">
        <f t="shared" si="5"/>
        <v>0</v>
      </c>
    </row>
    <row r="10" spans="1:29" ht="40.15" customHeight="1" x14ac:dyDescent="0.15">
      <c r="A10" s="20">
        <v>7</v>
      </c>
      <c r="B10" s="117"/>
      <c r="C10" s="5" t="s">
        <v>5</v>
      </c>
      <c r="D10" s="119"/>
      <c r="E10" s="23" t="s">
        <v>8</v>
      </c>
      <c r="F10" s="120"/>
      <c r="G10" s="1" t="str">
        <f t="shared" si="6"/>
        <v/>
      </c>
      <c r="H10" s="121"/>
      <c r="I10" s="1" t="str">
        <f t="shared" si="0"/>
        <v/>
      </c>
      <c r="J10" s="122"/>
      <c r="K10" s="1" t="str">
        <f t="shared" si="1"/>
        <v/>
      </c>
      <c r="L10" s="2"/>
      <c r="N10" s="9" t="s">
        <v>26</v>
      </c>
      <c r="O10" s="1"/>
      <c r="P10" s="24">
        <f>SUM(P4:P9)</f>
        <v>6</v>
      </c>
      <c r="V10" s="9" t="s">
        <v>26</v>
      </c>
      <c r="W10" s="1"/>
      <c r="X10" s="24">
        <f>SUM(X4:X9)</f>
        <v>6</v>
      </c>
      <c r="Z10" s="105">
        <v>80</v>
      </c>
      <c r="AA10" s="106">
        <f>COUNTIFS($B$4:$B$19,"&gt;=80",$B$4:$B$19,"&lt;=89",$D$4:$D$19,AA$3)</f>
        <v>0</v>
      </c>
      <c r="AB10" s="106">
        <f>COUNTIFS($B$4:$B$19,"&gt;=80",$B$4:$B$19,"&lt;=89",$D$4:$D$19,AB$3)</f>
        <v>0</v>
      </c>
      <c r="AC10" s="106">
        <f t="shared" si="5"/>
        <v>0</v>
      </c>
    </row>
    <row r="11" spans="1:29" ht="40.15" customHeight="1" x14ac:dyDescent="0.15">
      <c r="A11" s="20">
        <v>8</v>
      </c>
      <c r="B11" s="117"/>
      <c r="C11" s="5" t="s">
        <v>5</v>
      </c>
      <c r="D11" s="119"/>
      <c r="E11" s="23" t="s">
        <v>8</v>
      </c>
      <c r="F11" s="120"/>
      <c r="G11" s="1" t="str">
        <f t="shared" si="6"/>
        <v/>
      </c>
      <c r="H11" s="121"/>
      <c r="I11" s="1" t="str">
        <f t="shared" si="0"/>
        <v/>
      </c>
      <c r="J11" s="122"/>
      <c r="K11" s="1" t="str">
        <f t="shared" si="1"/>
        <v/>
      </c>
      <c r="L11" s="2"/>
      <c r="Z11" s="105" t="s">
        <v>26</v>
      </c>
      <c r="AA11" s="106">
        <f>SUM(AA4:AA10)</f>
        <v>1</v>
      </c>
      <c r="AB11" s="106">
        <f t="shared" ref="AB11:AC11" si="7">SUM(AB4:AB10)</f>
        <v>4</v>
      </c>
      <c r="AC11" s="106">
        <f t="shared" si="7"/>
        <v>5</v>
      </c>
    </row>
    <row r="12" spans="1:29" ht="40.15" customHeight="1" x14ac:dyDescent="0.15">
      <c r="A12" s="20">
        <v>9</v>
      </c>
      <c r="B12" s="117"/>
      <c r="C12" s="5" t="s">
        <v>5</v>
      </c>
      <c r="D12" s="119"/>
      <c r="E12" s="23" t="s">
        <v>8</v>
      </c>
      <c r="F12" s="120"/>
      <c r="G12" s="1" t="str">
        <f t="shared" si="6"/>
        <v/>
      </c>
      <c r="H12" s="121"/>
      <c r="I12" s="1" t="str">
        <f t="shared" si="0"/>
        <v/>
      </c>
      <c r="J12" s="122"/>
      <c r="K12" s="1" t="str">
        <f t="shared" si="1"/>
        <v/>
      </c>
      <c r="L12" s="2"/>
    </row>
    <row r="13" spans="1:29" ht="40.15" customHeight="1" x14ac:dyDescent="0.15">
      <c r="A13" s="20">
        <v>10</v>
      </c>
      <c r="B13" s="117"/>
      <c r="C13" s="5" t="s">
        <v>5</v>
      </c>
      <c r="D13" s="119"/>
      <c r="E13" s="23" t="s">
        <v>8</v>
      </c>
      <c r="F13" s="120"/>
      <c r="G13" s="1" t="str">
        <f t="shared" si="6"/>
        <v/>
      </c>
      <c r="H13" s="121"/>
      <c r="I13" s="1" t="str">
        <f t="shared" si="0"/>
        <v/>
      </c>
      <c r="J13" s="122"/>
      <c r="K13" s="1" t="str">
        <f t="shared" si="1"/>
        <v/>
      </c>
      <c r="L13" s="2"/>
    </row>
    <row r="14" spans="1:29" ht="70.5" customHeight="1" x14ac:dyDescent="0.15">
      <c r="A14" s="20">
        <v>11</v>
      </c>
      <c r="B14" s="117"/>
      <c r="C14" s="5" t="s">
        <v>5</v>
      </c>
      <c r="D14" s="119"/>
      <c r="E14" s="23" t="s">
        <v>8</v>
      </c>
      <c r="F14" s="120"/>
      <c r="G14" s="1" t="str">
        <f t="shared" si="6"/>
        <v/>
      </c>
      <c r="H14" s="121"/>
      <c r="I14" s="1" t="str">
        <f t="shared" si="0"/>
        <v/>
      </c>
      <c r="J14" s="122"/>
      <c r="K14" s="1" t="str">
        <f t="shared" si="1"/>
        <v/>
      </c>
      <c r="L14" s="2"/>
    </row>
    <row r="15" spans="1:29" ht="40.15" customHeight="1" x14ac:dyDescent="0.15">
      <c r="A15" s="20">
        <v>12</v>
      </c>
      <c r="B15" s="117"/>
      <c r="C15" s="5" t="s">
        <v>5</v>
      </c>
      <c r="D15" s="119"/>
      <c r="E15" s="23" t="s">
        <v>8</v>
      </c>
      <c r="F15" s="120"/>
      <c r="G15" s="1" t="str">
        <f t="shared" si="6"/>
        <v/>
      </c>
      <c r="H15" s="121"/>
      <c r="I15" s="1" t="str">
        <f t="shared" si="0"/>
        <v/>
      </c>
      <c r="J15" s="122"/>
      <c r="K15" s="1" t="str">
        <f t="shared" si="1"/>
        <v/>
      </c>
      <c r="L15" s="2"/>
    </row>
    <row r="16" spans="1:29" ht="40.15" customHeight="1" x14ac:dyDescent="0.15">
      <c r="A16" s="20">
        <v>13</v>
      </c>
      <c r="B16" s="119"/>
      <c r="C16" s="109" t="s">
        <v>5</v>
      </c>
      <c r="D16" s="119"/>
      <c r="E16" s="108" t="s">
        <v>8</v>
      </c>
      <c r="F16" s="120"/>
      <c r="G16" s="1" t="str">
        <f t="shared" si="6"/>
        <v/>
      </c>
      <c r="H16" s="121"/>
      <c r="I16" s="1" t="str">
        <f t="shared" si="0"/>
        <v/>
      </c>
      <c r="J16" s="122"/>
      <c r="K16" s="1" t="str">
        <f t="shared" si="1"/>
        <v/>
      </c>
      <c r="L16" s="2"/>
    </row>
    <row r="17" spans="1:12" ht="40.15" customHeight="1" x14ac:dyDescent="0.15">
      <c r="A17" s="123">
        <v>14</v>
      </c>
      <c r="B17" s="118"/>
      <c r="C17" s="26" t="s">
        <v>5</v>
      </c>
      <c r="D17" s="124"/>
      <c r="E17" s="27" t="s">
        <v>8</v>
      </c>
      <c r="F17" s="121"/>
      <c r="G17" s="1"/>
      <c r="H17" s="121"/>
      <c r="I17" s="1"/>
      <c r="J17" s="121"/>
      <c r="K17" s="1"/>
      <c r="L17" s="1"/>
    </row>
    <row r="18" spans="1:12" ht="40.15" customHeight="1" x14ac:dyDescent="0.15">
      <c r="A18" s="20">
        <v>15</v>
      </c>
      <c r="B18" s="119"/>
      <c r="C18" s="109" t="s">
        <v>5</v>
      </c>
      <c r="D18" s="119"/>
      <c r="E18" s="108" t="s">
        <v>8</v>
      </c>
      <c r="F18" s="121"/>
      <c r="G18" s="1"/>
      <c r="H18" s="121"/>
      <c r="I18" s="1"/>
      <c r="J18" s="121"/>
      <c r="K18" s="1"/>
      <c r="L18" s="1"/>
    </row>
    <row r="19" spans="1:12" ht="40.15" customHeight="1" x14ac:dyDescent="0.15">
      <c r="A19" s="20">
        <v>16</v>
      </c>
      <c r="B19" s="119"/>
      <c r="C19" s="109" t="s">
        <v>5</v>
      </c>
      <c r="D19" s="119"/>
      <c r="E19" s="108" t="s">
        <v>8</v>
      </c>
      <c r="F19" s="121"/>
      <c r="G19" s="1"/>
      <c r="H19" s="121"/>
      <c r="I19" s="1"/>
      <c r="J19" s="121"/>
      <c r="K19" s="1"/>
      <c r="L19" s="1"/>
    </row>
    <row r="20" spans="1:12" ht="19.899999999999999" customHeight="1" x14ac:dyDescent="0.15"/>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M53"/>
  <sheetViews>
    <sheetView tabSelected="1" view="pageBreakPreview" zoomScale="80" zoomScaleNormal="80" zoomScaleSheetLayoutView="80" workbookViewId="0">
      <pane ySplit="3" topLeftCell="A4" activePane="bottomLeft" state="frozen"/>
      <selection pane="bottomLeft" activeCell="E24" sqref="E24"/>
    </sheetView>
  </sheetViews>
  <sheetFormatPr defaultColWidth="8.875" defaultRowHeight="13.5" x14ac:dyDescent="0.15"/>
  <cols>
    <col min="1" max="1" width="10.875" style="30" customWidth="1"/>
    <col min="2" max="2" width="37.625" style="30" customWidth="1"/>
    <col min="3" max="3" width="9" style="31" customWidth="1"/>
    <col min="4" max="4" width="10.25" style="30" customWidth="1"/>
    <col min="5" max="5" width="10.25" style="30" bestFit="1" customWidth="1"/>
    <col min="6" max="6" width="2.125" style="30" customWidth="1"/>
    <col min="7" max="7" width="13.625" style="30" bestFit="1" customWidth="1"/>
    <col min="8" max="11" width="8.875" style="30"/>
    <col min="12" max="12" width="19.75" style="30" customWidth="1"/>
    <col min="13" max="13" width="2.75" style="30" customWidth="1"/>
    <col min="14" max="16384" width="8.875" style="30"/>
  </cols>
  <sheetData>
    <row r="1" spans="1:13" x14ac:dyDescent="0.15">
      <c r="H1" s="32"/>
    </row>
    <row r="2" spans="1:13" ht="24" x14ac:dyDescent="0.15">
      <c r="A2" s="218" t="s">
        <v>96</v>
      </c>
      <c r="B2" s="218"/>
      <c r="C2" s="218"/>
      <c r="D2" s="218"/>
      <c r="E2" s="218"/>
      <c r="G2" s="33"/>
      <c r="H2" s="32"/>
      <c r="I2" s="34"/>
      <c r="J2" s="34"/>
      <c r="K2" s="34"/>
    </row>
    <row r="3" spans="1:13" ht="12.75" customHeight="1" thickBot="1" x14ac:dyDescent="0.2">
      <c r="A3" s="35"/>
      <c r="B3" s="35"/>
      <c r="C3" s="35"/>
      <c r="D3" s="35"/>
      <c r="G3" s="33"/>
      <c r="H3" s="32"/>
      <c r="I3" s="34"/>
      <c r="J3" s="34"/>
      <c r="K3" s="34"/>
    </row>
    <row r="4" spans="1:13" ht="14.25" thickBot="1" x14ac:dyDescent="0.2">
      <c r="A4" s="185"/>
      <c r="B4" s="186" t="str">
        <f>'1日目'!O1</f>
        <v>令和２年11月</v>
      </c>
      <c r="C4" s="187" t="str">
        <f>'1日目'!P1&amp;"日"</f>
        <v>10日</v>
      </c>
      <c r="D4" s="187" t="str">
        <f>'2日目'!P1&amp;"日"</f>
        <v>17日</v>
      </c>
      <c r="E4" s="188" t="str">
        <f>'3日目'!P1&amp;"日"</f>
        <v>24日</v>
      </c>
      <c r="G4" s="34"/>
      <c r="H4" s="34"/>
      <c r="I4" s="34"/>
      <c r="J4" s="34"/>
      <c r="K4" s="34"/>
    </row>
    <row r="5" spans="1:13" s="39" customFormat="1" ht="18" thickBot="1" x14ac:dyDescent="0.2">
      <c r="A5" s="216" t="s">
        <v>29</v>
      </c>
      <c r="B5" s="217"/>
      <c r="C5" s="56" t="s">
        <v>104</v>
      </c>
      <c r="D5" s="57" t="s">
        <v>105</v>
      </c>
      <c r="E5" s="189" t="s">
        <v>106</v>
      </c>
      <c r="F5" s="36"/>
      <c r="H5" s="126" t="s">
        <v>53</v>
      </c>
      <c r="I5" s="98">
        <v>6</v>
      </c>
      <c r="J5" s="37" t="s">
        <v>54</v>
      </c>
      <c r="K5" s="38"/>
      <c r="L5" s="36"/>
      <c r="M5" s="36"/>
    </row>
    <row r="6" spans="1:13" ht="17.25" x14ac:dyDescent="0.15">
      <c r="A6" s="58" t="s">
        <v>30</v>
      </c>
      <c r="B6" s="59" t="s">
        <v>31</v>
      </c>
      <c r="C6" s="66">
        <f>'1日目'!P4</f>
        <v>0</v>
      </c>
      <c r="D6" s="60">
        <f>'2日目'!P4</f>
        <v>0</v>
      </c>
      <c r="E6" s="190">
        <f>'3日目'!P4</f>
        <v>1</v>
      </c>
      <c r="F6" s="42"/>
      <c r="G6" s="43"/>
      <c r="H6" s="43"/>
      <c r="I6" s="43"/>
      <c r="J6" s="43"/>
      <c r="K6" s="43"/>
      <c r="L6" s="42"/>
      <c r="M6" s="42"/>
    </row>
    <row r="7" spans="1:13" ht="18" thickBot="1" x14ac:dyDescent="0.2">
      <c r="A7" s="61"/>
      <c r="B7" s="40" t="s">
        <v>32</v>
      </c>
      <c r="C7" s="44">
        <f>'1日目'!P5</f>
        <v>1</v>
      </c>
      <c r="D7" s="41">
        <f>'2日目'!P5</f>
        <v>4</v>
      </c>
      <c r="E7" s="191">
        <f>'3日目'!P5</f>
        <v>3</v>
      </c>
      <c r="F7" s="43"/>
      <c r="G7" s="45"/>
      <c r="H7" s="100" t="s">
        <v>55</v>
      </c>
      <c r="I7" s="36"/>
      <c r="J7" s="36"/>
      <c r="K7" s="36"/>
      <c r="L7" s="42"/>
      <c r="M7" s="42"/>
    </row>
    <row r="8" spans="1:13" ht="17.25" x14ac:dyDescent="0.15">
      <c r="A8" s="62"/>
      <c r="B8" s="40" t="s">
        <v>33</v>
      </c>
      <c r="C8" s="44">
        <f>'1日目'!P6</f>
        <v>5</v>
      </c>
      <c r="D8" s="41">
        <f>'2日目'!P6</f>
        <v>1</v>
      </c>
      <c r="E8" s="191">
        <f>'3日目'!P6</f>
        <v>1</v>
      </c>
      <c r="F8" s="43"/>
      <c r="G8" s="43"/>
      <c r="H8" s="101" t="s">
        <v>56</v>
      </c>
      <c r="I8" s="102" t="s">
        <v>57</v>
      </c>
      <c r="J8" s="173" t="s">
        <v>58</v>
      </c>
      <c r="K8" s="175" t="s">
        <v>26</v>
      </c>
      <c r="L8" s="42"/>
      <c r="M8" s="42"/>
    </row>
    <row r="9" spans="1:13" ht="17.25" x14ac:dyDescent="0.15">
      <c r="A9" s="62"/>
      <c r="B9" s="40" t="s">
        <v>34</v>
      </c>
      <c r="C9" s="44">
        <f>'1日目'!P7</f>
        <v>0</v>
      </c>
      <c r="D9" s="41">
        <f>'2日目'!P7</f>
        <v>0</v>
      </c>
      <c r="E9" s="191">
        <f>'3日目'!P7</f>
        <v>0</v>
      </c>
      <c r="F9" s="43"/>
      <c r="G9" s="43"/>
      <c r="H9" s="103" t="s">
        <v>59</v>
      </c>
      <c r="I9" s="104">
        <f>'1日目'!AA4</f>
        <v>0</v>
      </c>
      <c r="J9" s="174">
        <f>'1日目'!AB4</f>
        <v>0</v>
      </c>
      <c r="K9" s="176">
        <f>SUM(I9:J9)</f>
        <v>0</v>
      </c>
      <c r="L9" s="42"/>
      <c r="M9" s="42"/>
    </row>
    <row r="10" spans="1:13" ht="17.25" x14ac:dyDescent="0.15">
      <c r="A10" s="62"/>
      <c r="B10" s="40" t="s">
        <v>35</v>
      </c>
      <c r="C10" s="44">
        <f>'1日目'!P8</f>
        <v>0</v>
      </c>
      <c r="D10" s="41">
        <f>'2日目'!P8</f>
        <v>1</v>
      </c>
      <c r="E10" s="191">
        <f>'3日目'!P8</f>
        <v>0</v>
      </c>
      <c r="F10" s="43"/>
      <c r="G10" s="43"/>
      <c r="H10" s="103" t="s">
        <v>60</v>
      </c>
      <c r="I10" s="104">
        <f>'1日目'!AA5</f>
        <v>0</v>
      </c>
      <c r="J10" s="174">
        <f>'1日目'!AB5</f>
        <v>0</v>
      </c>
      <c r="K10" s="176">
        <f t="shared" ref="K10:K15" si="0">SUM(I10:J10)</f>
        <v>0</v>
      </c>
      <c r="L10" s="42"/>
      <c r="M10" s="42"/>
    </row>
    <row r="11" spans="1:13" ht="17.25" x14ac:dyDescent="0.15">
      <c r="A11" s="63"/>
      <c r="B11" s="46" t="s">
        <v>36</v>
      </c>
      <c r="C11" s="47">
        <f>'1日目'!P9</f>
        <v>0</v>
      </c>
      <c r="D11" s="48">
        <f>'2日目'!P9</f>
        <v>0</v>
      </c>
      <c r="E11" s="192">
        <f>'3日目'!P9</f>
        <v>1</v>
      </c>
      <c r="F11" s="43"/>
      <c r="G11" s="43"/>
      <c r="H11" s="103" t="s">
        <v>61</v>
      </c>
      <c r="I11" s="104">
        <f>'1日目'!AA6</f>
        <v>0</v>
      </c>
      <c r="J11" s="174">
        <f>'1日目'!AB6</f>
        <v>1</v>
      </c>
      <c r="K11" s="176">
        <f t="shared" si="0"/>
        <v>1</v>
      </c>
      <c r="L11" s="42"/>
      <c r="M11" s="42"/>
    </row>
    <row r="12" spans="1:13" ht="18" thickBot="1" x14ac:dyDescent="0.2">
      <c r="A12" s="64"/>
      <c r="B12" s="67" t="s">
        <v>37</v>
      </c>
      <c r="C12" s="68">
        <f>SUM(C6:C11)</f>
        <v>6</v>
      </c>
      <c r="D12" s="69">
        <f>SUM(D6:D11)</f>
        <v>6</v>
      </c>
      <c r="E12" s="193">
        <f>SUM(E6:E11)</f>
        <v>6</v>
      </c>
      <c r="F12" s="42"/>
      <c r="G12" s="43"/>
      <c r="H12" s="103" t="s">
        <v>62</v>
      </c>
      <c r="I12" s="104">
        <f>'1日目'!AA7</f>
        <v>0</v>
      </c>
      <c r="J12" s="174">
        <f>'1日目'!AB7</f>
        <v>1</v>
      </c>
      <c r="K12" s="176">
        <f t="shared" si="0"/>
        <v>1</v>
      </c>
      <c r="L12" s="42"/>
      <c r="M12" s="42"/>
    </row>
    <row r="13" spans="1:13" ht="17.25" x14ac:dyDescent="0.15">
      <c r="A13" s="58" t="s">
        <v>38</v>
      </c>
      <c r="B13" s="59" t="s">
        <v>39</v>
      </c>
      <c r="C13" s="60">
        <f>'1日目'!T4</f>
        <v>2</v>
      </c>
      <c r="D13" s="66">
        <f>'2日目'!T4</f>
        <v>4</v>
      </c>
      <c r="E13" s="190">
        <f>'3日目'!T4</f>
        <v>4</v>
      </c>
      <c r="F13" s="42"/>
      <c r="G13" s="45"/>
      <c r="H13" s="103" t="s">
        <v>63</v>
      </c>
      <c r="I13" s="104">
        <f>'1日目'!AA8</f>
        <v>1</v>
      </c>
      <c r="J13" s="174">
        <f>'1日目'!AB8</f>
        <v>2</v>
      </c>
      <c r="K13" s="176">
        <f t="shared" si="0"/>
        <v>3</v>
      </c>
      <c r="L13" s="42"/>
      <c r="M13" s="42"/>
    </row>
    <row r="14" spans="1:13" ht="17.25" x14ac:dyDescent="0.15">
      <c r="A14" s="62"/>
      <c r="B14" s="40" t="s">
        <v>40</v>
      </c>
      <c r="C14" s="41">
        <f>'1日目'!T5</f>
        <v>4</v>
      </c>
      <c r="D14" s="44">
        <f>'2日目'!T5</f>
        <v>1</v>
      </c>
      <c r="E14" s="191">
        <f>'3日目'!T5</f>
        <v>1</v>
      </c>
      <c r="F14" s="42"/>
      <c r="G14" s="45"/>
      <c r="H14" s="103" t="s">
        <v>64</v>
      </c>
      <c r="I14" s="104">
        <f>'1日目'!AA9</f>
        <v>0</v>
      </c>
      <c r="J14" s="174">
        <f>'1日目'!AB9</f>
        <v>1</v>
      </c>
      <c r="K14" s="176">
        <f t="shared" si="0"/>
        <v>1</v>
      </c>
      <c r="L14" s="42"/>
      <c r="M14" s="42"/>
    </row>
    <row r="15" spans="1:13" ht="18" thickBot="1" x14ac:dyDescent="0.2">
      <c r="A15" s="62"/>
      <c r="B15" s="40" t="s">
        <v>41</v>
      </c>
      <c r="C15" s="41">
        <f>'1日目'!T6</f>
        <v>0</v>
      </c>
      <c r="D15" s="44">
        <f>'2日目'!T6</f>
        <v>0</v>
      </c>
      <c r="E15" s="191">
        <f>'3日目'!T6</f>
        <v>0</v>
      </c>
      <c r="F15" s="42"/>
      <c r="G15" s="45"/>
      <c r="H15" s="177" t="s">
        <v>65</v>
      </c>
      <c r="I15" s="178">
        <f>'1日目'!AA10</f>
        <v>0</v>
      </c>
      <c r="J15" s="179">
        <f>'1日目'!AB10</f>
        <v>0</v>
      </c>
      <c r="K15" s="180">
        <f t="shared" si="0"/>
        <v>0</v>
      </c>
      <c r="L15" s="42"/>
      <c r="M15" s="42"/>
    </row>
    <row r="16" spans="1:13" ht="18" thickBot="1" x14ac:dyDescent="0.2">
      <c r="A16" s="62"/>
      <c r="B16" s="40" t="s">
        <v>35</v>
      </c>
      <c r="C16" s="41">
        <f>'1日目'!T7</f>
        <v>0</v>
      </c>
      <c r="D16" s="44">
        <f>'2日目'!T7</f>
        <v>1</v>
      </c>
      <c r="E16" s="191">
        <f>'3日目'!T7</f>
        <v>0</v>
      </c>
      <c r="F16" s="42"/>
      <c r="G16" s="45"/>
      <c r="H16" s="181" t="s">
        <v>66</v>
      </c>
      <c r="I16" s="182">
        <f>SUM(I9:I15)</f>
        <v>1</v>
      </c>
      <c r="J16" s="183">
        <f t="shared" ref="J16:K16" si="1">SUM(J9:J15)</f>
        <v>5</v>
      </c>
      <c r="K16" s="184">
        <f t="shared" si="1"/>
        <v>6</v>
      </c>
      <c r="L16" s="42"/>
      <c r="M16" s="42"/>
    </row>
    <row r="17" spans="1:13" ht="17.25" x14ac:dyDescent="0.15">
      <c r="A17" s="63"/>
      <c r="B17" s="46" t="s">
        <v>36</v>
      </c>
      <c r="C17" s="48">
        <f>'1日目'!T8</f>
        <v>0</v>
      </c>
      <c r="D17" s="47">
        <f>'2日目'!T8</f>
        <v>0</v>
      </c>
      <c r="E17" s="192">
        <f>'3日目'!T8</f>
        <v>1</v>
      </c>
      <c r="F17" s="42"/>
      <c r="G17" s="45"/>
      <c r="H17" s="43"/>
      <c r="I17" s="43"/>
      <c r="J17" s="43"/>
      <c r="K17" s="43"/>
      <c r="L17" s="42"/>
      <c r="M17" s="42"/>
    </row>
    <row r="18" spans="1:13" ht="18" thickBot="1" x14ac:dyDescent="0.2">
      <c r="A18" s="64"/>
      <c r="B18" s="67" t="s">
        <v>37</v>
      </c>
      <c r="C18" s="70">
        <f>SUM(C13:C17)</f>
        <v>6</v>
      </c>
      <c r="D18" s="68">
        <f>SUM(D13:D17)</f>
        <v>6</v>
      </c>
      <c r="E18" s="193">
        <f>SUM(E13:E17)</f>
        <v>6</v>
      </c>
      <c r="F18" s="42"/>
      <c r="G18" s="43"/>
      <c r="H18" s="43"/>
      <c r="I18" s="43"/>
      <c r="J18" s="43"/>
      <c r="K18" s="43"/>
      <c r="L18" s="42"/>
      <c r="M18" s="42"/>
    </row>
    <row r="19" spans="1:13" ht="17.25" x14ac:dyDescent="0.15">
      <c r="A19" s="58" t="s">
        <v>42</v>
      </c>
      <c r="B19" s="59" t="s">
        <v>43</v>
      </c>
      <c r="C19" s="60">
        <f>'1日目'!X4</f>
        <v>0</v>
      </c>
      <c r="D19" s="66">
        <f>'2日目'!X4</f>
        <v>0</v>
      </c>
      <c r="E19" s="190">
        <f>'3日目'!X4</f>
        <v>0</v>
      </c>
      <c r="F19" s="42"/>
      <c r="G19" s="43"/>
      <c r="H19" s="43"/>
      <c r="I19" s="43"/>
      <c r="J19" s="43"/>
      <c r="K19" s="43"/>
      <c r="L19" s="42"/>
      <c r="M19" s="42"/>
    </row>
    <row r="20" spans="1:13" ht="17.25" x14ac:dyDescent="0.15">
      <c r="A20" s="62"/>
      <c r="B20" s="49" t="s">
        <v>44</v>
      </c>
      <c r="C20" s="41">
        <f>'1日目'!X5</f>
        <v>2</v>
      </c>
      <c r="D20" s="44">
        <f>'2日目'!X5</f>
        <v>3</v>
      </c>
      <c r="E20" s="191">
        <f>'3日目'!X5</f>
        <v>0</v>
      </c>
      <c r="F20" s="42"/>
      <c r="G20" s="43"/>
      <c r="H20" s="43"/>
      <c r="I20" s="43"/>
      <c r="J20" s="43"/>
      <c r="K20" s="43"/>
      <c r="L20" s="42"/>
      <c r="M20" s="42"/>
    </row>
    <row r="21" spans="1:13" ht="17.25" x14ac:dyDescent="0.15">
      <c r="A21" s="62"/>
      <c r="B21" s="40" t="s">
        <v>33</v>
      </c>
      <c r="C21" s="41">
        <f>'1日目'!X6</f>
        <v>2</v>
      </c>
      <c r="D21" s="44">
        <f>'2日目'!X6</f>
        <v>0</v>
      </c>
      <c r="E21" s="191">
        <f>'3日目'!X6</f>
        <v>1</v>
      </c>
      <c r="F21" s="42"/>
      <c r="G21" s="43"/>
      <c r="H21" s="43"/>
      <c r="I21" s="43"/>
      <c r="J21" s="43"/>
      <c r="K21" s="43"/>
      <c r="L21" s="42"/>
      <c r="M21" s="42"/>
    </row>
    <row r="22" spans="1:13" ht="17.25" x14ac:dyDescent="0.15">
      <c r="A22" s="61"/>
      <c r="B22" s="49" t="s">
        <v>45</v>
      </c>
      <c r="C22" s="41">
        <f>'1日目'!X7</f>
        <v>2</v>
      </c>
      <c r="D22" s="44">
        <f>'2日目'!X7</f>
        <v>1</v>
      </c>
      <c r="E22" s="191">
        <f>'3日目'!X7</f>
        <v>4</v>
      </c>
      <c r="F22" s="43"/>
      <c r="G22" s="43"/>
      <c r="H22" s="43"/>
      <c r="I22" s="43"/>
      <c r="J22" s="43"/>
      <c r="K22" s="43"/>
      <c r="L22" s="42"/>
      <c r="M22" s="42"/>
    </row>
    <row r="23" spans="1:13" ht="17.25" x14ac:dyDescent="0.15">
      <c r="A23" s="62"/>
      <c r="B23" s="40" t="s">
        <v>35</v>
      </c>
      <c r="C23" s="41">
        <f>'1日目'!X8</f>
        <v>0</v>
      </c>
      <c r="D23" s="44">
        <f>'2日目'!X8</f>
        <v>2</v>
      </c>
      <c r="E23" s="191">
        <f>'3日目'!X8</f>
        <v>0</v>
      </c>
      <c r="F23" s="42"/>
      <c r="G23" s="43"/>
      <c r="H23" s="43"/>
      <c r="I23" s="43"/>
      <c r="J23" s="43"/>
      <c r="K23" s="43"/>
      <c r="L23" s="42"/>
      <c r="M23" s="42"/>
    </row>
    <row r="24" spans="1:13" ht="17.25" x14ac:dyDescent="0.15">
      <c r="A24" s="63"/>
      <c r="B24" s="46" t="s">
        <v>36</v>
      </c>
      <c r="C24" s="41">
        <f>'1日目'!X9</f>
        <v>0</v>
      </c>
      <c r="D24" s="44">
        <f>'2日目'!X9</f>
        <v>0</v>
      </c>
      <c r="E24" s="191">
        <f>'3日目'!X9</f>
        <v>1</v>
      </c>
      <c r="F24" s="42"/>
      <c r="G24" s="43"/>
      <c r="H24" s="43"/>
      <c r="I24" s="43"/>
      <c r="J24" s="43"/>
      <c r="K24" s="43"/>
      <c r="L24" s="42"/>
      <c r="M24" s="42"/>
    </row>
    <row r="25" spans="1:13" ht="18" thickBot="1" x14ac:dyDescent="0.2">
      <c r="A25" s="64"/>
      <c r="B25" s="67" t="s">
        <v>37</v>
      </c>
      <c r="C25" s="71">
        <f>SUM(C19:C24)</f>
        <v>6</v>
      </c>
      <c r="D25" s="65">
        <f>SUM(D19:D24)</f>
        <v>6</v>
      </c>
      <c r="E25" s="194">
        <f>SUM(E19:E24)</f>
        <v>6</v>
      </c>
      <c r="F25" s="42"/>
      <c r="G25" s="43"/>
      <c r="H25" s="43"/>
      <c r="I25" s="43"/>
      <c r="J25" s="43"/>
      <c r="K25" s="43"/>
      <c r="L25" s="42"/>
      <c r="M25" s="42"/>
    </row>
    <row r="26" spans="1:13" ht="18" thickBot="1" x14ac:dyDescent="0.2">
      <c r="A26" s="99" t="s">
        <v>46</v>
      </c>
      <c r="B26" s="43"/>
      <c r="C26" s="50"/>
      <c r="D26" s="51"/>
      <c r="E26" s="50"/>
      <c r="F26" s="42"/>
      <c r="G26" s="42"/>
      <c r="H26" s="42"/>
      <c r="I26" s="42"/>
      <c r="J26" s="42"/>
      <c r="K26" s="42"/>
      <c r="L26" s="42"/>
      <c r="M26" s="42"/>
    </row>
    <row r="27" spans="1:13" ht="17.25" x14ac:dyDescent="0.15">
      <c r="A27" s="52"/>
      <c r="B27" s="43"/>
      <c r="C27" s="50"/>
      <c r="D27" s="51"/>
      <c r="E27" s="50"/>
      <c r="F27" s="42"/>
      <c r="G27" s="42"/>
      <c r="H27" s="42"/>
      <c r="I27" s="42"/>
      <c r="J27" s="42"/>
      <c r="K27" s="42"/>
      <c r="L27" s="42"/>
      <c r="M27" s="42"/>
    </row>
    <row r="28" spans="1:13" ht="17.25" x14ac:dyDescent="0.15">
      <c r="A28" s="52"/>
      <c r="B28" s="43"/>
      <c r="C28" s="50"/>
      <c r="D28" s="51"/>
      <c r="E28" s="50"/>
      <c r="F28" s="42"/>
      <c r="G28" s="42"/>
      <c r="H28" s="42"/>
      <c r="I28" s="42"/>
      <c r="J28" s="42"/>
      <c r="K28" s="42"/>
      <c r="L28" s="42"/>
      <c r="M28" s="42"/>
    </row>
    <row r="29" spans="1:13" ht="17.25" x14ac:dyDescent="0.15">
      <c r="A29" s="52"/>
      <c r="B29" s="43"/>
      <c r="C29" s="50"/>
      <c r="D29" s="51"/>
      <c r="E29" s="50"/>
      <c r="F29" s="42"/>
      <c r="G29" s="42"/>
      <c r="H29" s="42"/>
      <c r="I29" s="42"/>
      <c r="J29" s="42"/>
      <c r="K29" s="42"/>
      <c r="L29" s="42"/>
      <c r="M29" s="42"/>
    </row>
    <row r="30" spans="1:13" ht="17.25" x14ac:dyDescent="0.15">
      <c r="A30" s="52"/>
      <c r="B30" s="43"/>
      <c r="C30" s="50"/>
      <c r="D30" s="51"/>
      <c r="E30" s="50"/>
      <c r="F30" s="42"/>
      <c r="G30" s="42"/>
      <c r="H30" s="42"/>
      <c r="I30" s="42"/>
      <c r="J30" s="42"/>
      <c r="K30" s="42"/>
      <c r="L30" s="42"/>
      <c r="M30" s="42"/>
    </row>
    <row r="31" spans="1:13" ht="17.25" x14ac:dyDescent="0.15">
      <c r="A31" s="52"/>
      <c r="B31" s="43"/>
      <c r="C31" s="50"/>
      <c r="D31" s="51"/>
      <c r="E31" s="50"/>
      <c r="F31" s="42"/>
      <c r="G31" s="42"/>
      <c r="H31" s="42"/>
      <c r="I31" s="42"/>
      <c r="J31" s="42"/>
      <c r="K31" s="42"/>
      <c r="L31" s="42"/>
      <c r="M31" s="42"/>
    </row>
    <row r="32" spans="1:13" ht="17.25" x14ac:dyDescent="0.15">
      <c r="A32" s="52"/>
      <c r="B32" s="43"/>
      <c r="C32" s="50"/>
      <c r="D32" s="51"/>
      <c r="E32" s="50"/>
      <c r="F32" s="42"/>
      <c r="G32" s="42"/>
      <c r="H32" s="42"/>
      <c r="I32" s="42"/>
      <c r="J32" s="42"/>
      <c r="K32" s="42"/>
      <c r="L32" s="42"/>
      <c r="M32" s="42"/>
    </row>
    <row r="33" spans="1:13" ht="17.25" x14ac:dyDescent="0.15">
      <c r="A33" s="52"/>
      <c r="B33" s="43"/>
      <c r="C33" s="50"/>
      <c r="D33" s="51"/>
      <c r="E33" s="50"/>
      <c r="F33" s="42"/>
      <c r="G33" s="42"/>
      <c r="H33" s="42"/>
      <c r="I33" s="42"/>
      <c r="J33" s="42"/>
      <c r="K33" s="42"/>
      <c r="L33" s="42"/>
      <c r="M33" s="42"/>
    </row>
    <row r="34" spans="1:13" ht="17.25" x14ac:dyDescent="0.15">
      <c r="A34" s="52"/>
      <c r="B34" s="43"/>
      <c r="C34" s="50"/>
      <c r="D34" s="51"/>
      <c r="E34" s="50"/>
      <c r="F34" s="42"/>
      <c r="G34" s="42"/>
      <c r="H34" s="42"/>
      <c r="I34" s="42"/>
      <c r="J34" s="42"/>
      <c r="K34" s="42"/>
      <c r="L34" s="42"/>
      <c r="M34" s="42"/>
    </row>
    <row r="35" spans="1:13" ht="17.25" x14ac:dyDescent="0.15">
      <c r="A35" s="52"/>
      <c r="B35" s="43"/>
      <c r="C35" s="50"/>
      <c r="D35" s="51"/>
      <c r="E35" s="50"/>
      <c r="F35" s="42"/>
      <c r="G35" s="42"/>
      <c r="H35" s="42"/>
      <c r="I35" s="42"/>
      <c r="J35" s="42"/>
      <c r="K35" s="42"/>
      <c r="L35" s="42"/>
      <c r="M35" s="42"/>
    </row>
    <row r="36" spans="1:13" ht="17.25" x14ac:dyDescent="0.15">
      <c r="A36" s="52"/>
      <c r="B36" s="43"/>
      <c r="C36" s="50"/>
      <c r="D36" s="51"/>
      <c r="E36" s="50"/>
      <c r="F36" s="42"/>
      <c r="G36" s="42"/>
      <c r="H36" s="42"/>
      <c r="I36" s="42"/>
      <c r="J36" s="42"/>
      <c r="K36" s="42"/>
      <c r="L36" s="42"/>
      <c r="M36" s="42"/>
    </row>
    <row r="37" spans="1:13" x14ac:dyDescent="0.15">
      <c r="D37" s="53"/>
      <c r="E37" s="53"/>
    </row>
    <row r="38" spans="1:13" x14ac:dyDescent="0.15">
      <c r="D38" s="53"/>
      <c r="E38" s="53"/>
    </row>
    <row r="39" spans="1:13" x14ac:dyDescent="0.15">
      <c r="D39" s="54"/>
      <c r="E39" s="53"/>
    </row>
    <row r="40" spans="1:13" x14ac:dyDescent="0.15">
      <c r="E40" s="53"/>
    </row>
    <row r="41" spans="1:13" x14ac:dyDescent="0.15">
      <c r="D41" s="54"/>
      <c r="E41" s="54"/>
    </row>
    <row r="43" spans="1:13" x14ac:dyDescent="0.15">
      <c r="D43" s="54"/>
      <c r="E43" s="54"/>
    </row>
    <row r="45" spans="1:13" x14ac:dyDescent="0.15">
      <c r="D45" s="54"/>
      <c r="E45" s="54"/>
    </row>
    <row r="47" spans="1:13" x14ac:dyDescent="0.15">
      <c r="D47" s="54"/>
      <c r="E47" s="54"/>
    </row>
    <row r="49" spans="4:5" x14ac:dyDescent="0.15">
      <c r="D49" s="53"/>
      <c r="E49" s="53"/>
    </row>
    <row r="50" spans="4:5" x14ac:dyDescent="0.15">
      <c r="D50" s="54"/>
      <c r="E50" s="54"/>
    </row>
    <row r="52" spans="4:5" x14ac:dyDescent="0.15">
      <c r="D52" s="54"/>
      <c r="E52" s="54"/>
    </row>
    <row r="53" spans="4:5" x14ac:dyDescent="0.15">
      <c r="D53" s="54"/>
      <c r="E53" s="54"/>
    </row>
  </sheetData>
  <mergeCells count="2">
    <mergeCell ref="A5:B5"/>
    <mergeCell ref="A2:E2"/>
  </mergeCells>
  <phoneticPr fontId="1"/>
  <printOptions horizontalCentered="1"/>
  <pageMargins left="0.23622047244094491" right="0.15748031496062992" top="0.74803149606299213" bottom="0.74803149606299213" header="0.31496062992125984" footer="0.31496062992125984"/>
  <pageSetup paperSize="9" orientation="portrait" r:id="rId1"/>
  <rowBreaks count="1" manualBreakCount="1">
    <brk id="35"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N34"/>
  <sheetViews>
    <sheetView zoomScaleNormal="100" workbookViewId="0">
      <selection activeCell="F34" sqref="F34"/>
    </sheetView>
  </sheetViews>
  <sheetFormatPr defaultColWidth="8.875" defaultRowHeight="13.5" x14ac:dyDescent="0.15"/>
  <cols>
    <col min="1" max="1" width="8.875" style="30"/>
    <col min="2" max="2" width="5.625" style="30" customWidth="1"/>
    <col min="3" max="3" width="5.875" style="30" customWidth="1"/>
    <col min="4" max="14" width="8.875" style="30"/>
    <col min="15" max="15" width="2.5" style="30" customWidth="1"/>
    <col min="16" max="16384" width="8.875" style="30"/>
  </cols>
  <sheetData>
    <row r="1" spans="2:14" x14ac:dyDescent="0.15">
      <c r="B1" s="39"/>
      <c r="C1" s="39"/>
      <c r="D1" s="39"/>
      <c r="E1" s="39"/>
      <c r="F1" s="39"/>
      <c r="G1" s="39"/>
      <c r="H1" s="39"/>
      <c r="I1" s="39"/>
      <c r="J1" s="39"/>
      <c r="K1" s="39"/>
      <c r="L1" s="39"/>
      <c r="M1" s="39"/>
      <c r="N1" s="39"/>
    </row>
    <row r="2" spans="2:14" s="55" customFormat="1" ht="17.45" customHeight="1" x14ac:dyDescent="0.15">
      <c r="B2" s="170" t="s">
        <v>116</v>
      </c>
      <c r="C2" s="166" t="s">
        <v>117</v>
      </c>
      <c r="D2" s="166"/>
      <c r="E2" s="166"/>
      <c r="F2" s="161"/>
      <c r="G2" s="161"/>
      <c r="H2" s="161"/>
      <c r="I2" s="161"/>
      <c r="J2" s="161"/>
      <c r="K2" s="161"/>
      <c r="L2" s="158"/>
      <c r="M2" s="157"/>
      <c r="N2" s="157"/>
    </row>
    <row r="3" spans="2:14" s="55" customFormat="1" ht="17.45" customHeight="1" x14ac:dyDescent="0.15">
      <c r="B3" s="158"/>
      <c r="C3" s="161"/>
      <c r="D3" s="161"/>
      <c r="E3" s="161"/>
      <c r="F3" s="161"/>
      <c r="G3" s="161"/>
      <c r="H3" s="161"/>
      <c r="I3" s="161"/>
      <c r="J3" s="161"/>
      <c r="K3" s="161"/>
      <c r="L3" s="158"/>
      <c r="M3" s="157"/>
      <c r="N3" s="157"/>
    </row>
    <row r="4" spans="2:14" s="55" customFormat="1" ht="17.45" customHeight="1" x14ac:dyDescent="0.15">
      <c r="B4" s="160" t="s">
        <v>47</v>
      </c>
      <c r="C4" s="161" t="s">
        <v>68</v>
      </c>
      <c r="D4" s="161"/>
      <c r="E4" s="161"/>
      <c r="F4" s="161"/>
      <c r="G4" s="161"/>
      <c r="H4" s="161"/>
      <c r="I4" s="161"/>
      <c r="J4" s="161"/>
      <c r="K4" s="161"/>
      <c r="L4" s="158"/>
      <c r="M4" s="157"/>
      <c r="N4" s="157"/>
    </row>
    <row r="5" spans="2:14" s="55" customFormat="1" ht="17.45" customHeight="1" x14ac:dyDescent="0.15">
      <c r="B5" s="160"/>
      <c r="C5" s="161" t="s">
        <v>48</v>
      </c>
      <c r="D5" s="161" t="s">
        <v>71</v>
      </c>
      <c r="E5" s="161"/>
      <c r="F5" s="161"/>
      <c r="G5" s="161"/>
      <c r="H5" s="161"/>
      <c r="I5" s="161"/>
      <c r="J5" s="161"/>
      <c r="K5" s="161"/>
      <c r="L5" s="158"/>
      <c r="M5" s="157"/>
      <c r="N5" s="157"/>
    </row>
    <row r="6" spans="2:14" s="55" customFormat="1" ht="17.45" customHeight="1" x14ac:dyDescent="0.15">
      <c r="B6" s="160"/>
      <c r="C6" s="161" t="s">
        <v>69</v>
      </c>
      <c r="D6" s="161" t="s">
        <v>73</v>
      </c>
      <c r="E6" s="161"/>
      <c r="F6" s="161"/>
      <c r="G6" s="161"/>
      <c r="H6" s="161"/>
      <c r="I6" s="161"/>
      <c r="J6" s="161"/>
      <c r="K6" s="161"/>
      <c r="L6" s="158"/>
      <c r="M6" s="157"/>
      <c r="N6" s="157"/>
    </row>
    <row r="7" spans="2:14" s="55" customFormat="1" ht="17.45" customHeight="1" x14ac:dyDescent="0.15">
      <c r="B7" s="160" t="s">
        <v>47</v>
      </c>
      <c r="C7" s="161" t="s">
        <v>70</v>
      </c>
      <c r="D7" s="161"/>
      <c r="E7" s="161"/>
      <c r="F7" s="161"/>
      <c r="G7" s="161"/>
      <c r="H7" s="161"/>
      <c r="I7" s="161"/>
      <c r="J7" s="161"/>
      <c r="K7" s="161"/>
      <c r="L7" s="158"/>
      <c r="M7" s="157"/>
      <c r="N7" s="157"/>
    </row>
    <row r="8" spans="2:14" s="55" customFormat="1" ht="17.45" customHeight="1" x14ac:dyDescent="0.15">
      <c r="B8" s="160"/>
      <c r="C8" s="161" t="s">
        <v>48</v>
      </c>
      <c r="D8" s="161" t="s">
        <v>97</v>
      </c>
      <c r="E8" s="161"/>
      <c r="F8" s="161"/>
      <c r="G8" s="161"/>
      <c r="H8" s="161"/>
      <c r="I8" s="161"/>
      <c r="J8" s="161"/>
      <c r="K8" s="161"/>
      <c r="L8" s="165"/>
      <c r="M8" s="157"/>
      <c r="N8" s="157"/>
    </row>
    <row r="9" spans="2:14" s="55" customFormat="1" ht="17.45" customHeight="1" x14ac:dyDescent="0.15">
      <c r="B9" s="160"/>
      <c r="C9" s="161" t="s">
        <v>69</v>
      </c>
      <c r="D9" s="161" t="s">
        <v>72</v>
      </c>
      <c r="E9" s="161"/>
      <c r="F9" s="161"/>
      <c r="G9" s="161"/>
      <c r="H9" s="161"/>
      <c r="I9" s="161"/>
      <c r="J9" s="161"/>
      <c r="K9" s="161"/>
      <c r="L9" s="158"/>
      <c r="M9" s="157"/>
      <c r="N9" s="157"/>
    </row>
    <row r="10" spans="2:14" s="55" customFormat="1" ht="17.45" customHeight="1" x14ac:dyDescent="0.15">
      <c r="B10" s="160" t="s">
        <v>52</v>
      </c>
      <c r="C10" s="219" t="s">
        <v>51</v>
      </c>
      <c r="D10" s="219"/>
      <c r="E10" s="219"/>
      <c r="F10" s="219"/>
      <c r="G10" s="167"/>
      <c r="H10" s="167"/>
      <c r="I10" s="167"/>
      <c r="J10" s="167"/>
      <c r="K10" s="167"/>
      <c r="L10" s="162"/>
      <c r="M10" s="163"/>
      <c r="N10" s="157"/>
    </row>
    <row r="11" spans="2:14" s="55" customFormat="1" ht="17.45" customHeight="1" x14ac:dyDescent="0.15">
      <c r="B11" s="160"/>
      <c r="C11" s="161"/>
      <c r="D11" s="161"/>
      <c r="E11" s="161"/>
      <c r="F11" s="161"/>
      <c r="G11" s="161"/>
      <c r="H11" s="161"/>
      <c r="I11" s="161"/>
      <c r="J11" s="161"/>
      <c r="K11" s="161"/>
      <c r="L11" s="158"/>
      <c r="M11" s="157"/>
      <c r="N11" s="157"/>
    </row>
    <row r="12" spans="2:14" s="55" customFormat="1" ht="17.45" customHeight="1" x14ac:dyDescent="0.15">
      <c r="B12" s="160" t="s">
        <v>47</v>
      </c>
      <c r="C12" s="161" t="s">
        <v>49</v>
      </c>
      <c r="D12" s="161"/>
      <c r="E12" s="161"/>
      <c r="F12" s="161"/>
      <c r="G12" s="161"/>
      <c r="H12" s="161"/>
      <c r="I12" s="161"/>
      <c r="J12" s="161"/>
      <c r="K12" s="161"/>
      <c r="L12" s="158"/>
      <c r="M12" s="157"/>
      <c r="N12" s="157"/>
    </row>
    <row r="13" spans="2:14" s="55" customFormat="1" ht="17.45" customHeight="1" x14ac:dyDescent="0.15">
      <c r="B13" s="158"/>
      <c r="C13" s="161" t="s">
        <v>110</v>
      </c>
      <c r="D13" s="161" t="s">
        <v>114</v>
      </c>
      <c r="E13" s="161"/>
      <c r="F13" s="161"/>
      <c r="G13" s="161"/>
      <c r="H13" s="161"/>
      <c r="I13" s="161"/>
      <c r="J13" s="161"/>
      <c r="K13" s="161"/>
      <c r="L13" s="158"/>
      <c r="M13" s="157"/>
      <c r="N13" s="157"/>
    </row>
    <row r="14" spans="2:14" s="55" customFormat="1" ht="17.45" customHeight="1" x14ac:dyDescent="0.15">
      <c r="B14" s="158"/>
      <c r="C14" s="161" t="s">
        <v>103</v>
      </c>
      <c r="D14" s="161" t="s">
        <v>115</v>
      </c>
      <c r="E14" s="161"/>
      <c r="F14" s="161"/>
      <c r="G14" s="161"/>
      <c r="H14" s="161"/>
      <c r="I14" s="161"/>
      <c r="J14" s="161"/>
      <c r="K14" s="161"/>
      <c r="L14" s="158"/>
      <c r="M14" s="157"/>
      <c r="N14" s="157"/>
    </row>
    <row r="15" spans="2:14" s="55" customFormat="1" ht="17.45" customHeight="1" x14ac:dyDescent="0.15">
      <c r="B15" s="158"/>
      <c r="C15" s="161" t="s">
        <v>98</v>
      </c>
      <c r="D15" s="161" t="s">
        <v>74</v>
      </c>
      <c r="E15" s="161"/>
      <c r="F15" s="161"/>
      <c r="G15" s="161"/>
      <c r="H15" s="161"/>
      <c r="I15" s="161"/>
      <c r="J15" s="161"/>
      <c r="K15" s="161"/>
      <c r="L15" s="158"/>
      <c r="M15" s="157"/>
      <c r="N15" s="157"/>
    </row>
    <row r="16" spans="2:14" s="55" customFormat="1" ht="17.45" customHeight="1" x14ac:dyDescent="0.15">
      <c r="B16" s="158"/>
      <c r="C16" s="161" t="s">
        <v>111</v>
      </c>
      <c r="D16" s="161" t="s">
        <v>75</v>
      </c>
      <c r="E16" s="161"/>
      <c r="F16" s="161"/>
      <c r="G16" s="161"/>
      <c r="H16" s="161"/>
      <c r="I16" s="161"/>
      <c r="J16" s="161"/>
      <c r="K16" s="161"/>
      <c r="L16" s="158"/>
      <c r="M16" s="157"/>
      <c r="N16" s="157"/>
    </row>
    <row r="17" spans="2:14" s="55" customFormat="1" ht="17.45" customHeight="1" x14ac:dyDescent="0.15">
      <c r="B17" s="158"/>
      <c r="C17" s="161" t="s">
        <v>99</v>
      </c>
      <c r="D17" s="161" t="s">
        <v>76</v>
      </c>
      <c r="E17" s="161"/>
      <c r="F17" s="161"/>
      <c r="G17" s="161"/>
      <c r="H17" s="161"/>
      <c r="I17" s="161"/>
      <c r="J17" s="161"/>
      <c r="K17" s="161"/>
      <c r="L17" s="158"/>
      <c r="M17" s="157"/>
      <c r="N17" s="157"/>
    </row>
    <row r="18" spans="2:14" s="55" customFormat="1" ht="17.45" customHeight="1" x14ac:dyDescent="0.15">
      <c r="B18" s="158"/>
      <c r="C18" s="161" t="s">
        <v>112</v>
      </c>
      <c r="D18" s="161" t="s">
        <v>77</v>
      </c>
      <c r="E18" s="161"/>
      <c r="F18" s="161"/>
      <c r="G18" s="161"/>
      <c r="H18" s="161"/>
      <c r="I18" s="161"/>
      <c r="J18" s="161"/>
      <c r="K18" s="161"/>
      <c r="L18" s="158"/>
      <c r="M18" s="157"/>
      <c r="N18" s="157"/>
    </row>
    <row r="19" spans="2:14" s="55" customFormat="1" ht="17.45" customHeight="1" x14ac:dyDescent="0.15">
      <c r="B19" s="158"/>
      <c r="C19" s="161" t="s">
        <v>113</v>
      </c>
      <c r="D19" s="161" t="s">
        <v>100</v>
      </c>
      <c r="E19" s="161"/>
      <c r="F19" s="161"/>
      <c r="G19" s="161"/>
      <c r="H19" s="161"/>
      <c r="I19" s="161"/>
      <c r="J19" s="161"/>
      <c r="K19" s="161"/>
      <c r="L19" s="158"/>
      <c r="M19" s="157"/>
      <c r="N19" s="157"/>
    </row>
    <row r="20" spans="2:14" s="55" customFormat="1" ht="17.45" customHeight="1" x14ac:dyDescent="0.15">
      <c r="B20" s="158"/>
      <c r="C20" s="161"/>
      <c r="D20" s="161"/>
      <c r="E20" s="161"/>
      <c r="F20" s="161"/>
      <c r="G20" s="161"/>
      <c r="H20" s="161"/>
      <c r="I20" s="161"/>
      <c r="J20" s="161"/>
      <c r="K20" s="161"/>
      <c r="L20" s="158"/>
      <c r="M20" s="157"/>
      <c r="N20" s="157"/>
    </row>
    <row r="21" spans="2:14" s="55" customFormat="1" ht="17.45" customHeight="1" x14ac:dyDescent="0.15">
      <c r="B21" s="170" t="s">
        <v>118</v>
      </c>
      <c r="C21" s="171" t="s">
        <v>78</v>
      </c>
      <c r="D21" s="171"/>
      <c r="E21" s="172"/>
      <c r="F21" s="161"/>
      <c r="G21" s="161"/>
      <c r="H21" s="161"/>
      <c r="I21" s="161"/>
      <c r="J21" s="161"/>
      <c r="K21" s="161"/>
      <c r="L21" s="158"/>
      <c r="M21" s="157"/>
      <c r="N21" s="157"/>
    </row>
    <row r="22" spans="2:14" s="55" customFormat="1" ht="17.45" customHeight="1" x14ac:dyDescent="0.15">
      <c r="B22" s="158"/>
      <c r="C22" s="161"/>
      <c r="D22" s="161"/>
      <c r="E22" s="107"/>
      <c r="F22" s="161"/>
      <c r="G22" s="161"/>
      <c r="H22" s="161"/>
      <c r="I22" s="161"/>
      <c r="J22" s="161"/>
      <c r="K22" s="161"/>
      <c r="L22" s="158"/>
      <c r="M22" s="157"/>
      <c r="N22" s="157"/>
    </row>
    <row r="23" spans="2:14" s="55" customFormat="1" ht="17.45" customHeight="1" x14ac:dyDescent="0.15">
      <c r="B23" s="158"/>
      <c r="C23" s="161" t="s">
        <v>101</v>
      </c>
      <c r="D23" s="161" t="s">
        <v>102</v>
      </c>
      <c r="E23" s="161"/>
      <c r="F23" s="161"/>
      <c r="G23" s="161"/>
      <c r="H23" s="161"/>
      <c r="I23" s="161"/>
      <c r="J23" s="161"/>
      <c r="K23" s="161"/>
      <c r="L23" s="158"/>
      <c r="M23" s="157"/>
      <c r="N23" s="157"/>
    </row>
    <row r="24" spans="2:14" s="55" customFormat="1" ht="17.45" customHeight="1" x14ac:dyDescent="0.15">
      <c r="B24" s="158"/>
      <c r="C24" s="161" t="s">
        <v>103</v>
      </c>
      <c r="D24" s="161" t="s">
        <v>119</v>
      </c>
      <c r="E24" s="161"/>
      <c r="F24" s="161"/>
      <c r="G24" s="161"/>
      <c r="H24" s="161"/>
      <c r="I24" s="161"/>
      <c r="J24" s="161"/>
      <c r="K24" s="161"/>
      <c r="L24" s="158"/>
      <c r="M24" s="157"/>
      <c r="N24" s="157"/>
    </row>
    <row r="25" spans="2:14" s="55" customFormat="1" ht="17.45" customHeight="1" x14ac:dyDescent="0.15">
      <c r="B25" s="158"/>
      <c r="C25" s="161" t="s">
        <v>98</v>
      </c>
      <c r="D25" s="161" t="s">
        <v>120</v>
      </c>
      <c r="E25" s="161"/>
      <c r="F25" s="161"/>
      <c r="G25" s="161"/>
      <c r="H25" s="161"/>
      <c r="I25" s="161"/>
      <c r="J25" s="161"/>
      <c r="K25" s="161"/>
      <c r="L25" s="158"/>
      <c r="M25" s="157"/>
      <c r="N25" s="157"/>
    </row>
    <row r="26" spans="2:14" s="55" customFormat="1" ht="17.45" customHeight="1" x14ac:dyDescent="0.15">
      <c r="B26" s="158"/>
      <c r="C26" s="161" t="s">
        <v>111</v>
      </c>
      <c r="D26" s="159" t="s">
        <v>122</v>
      </c>
      <c r="E26" s="159"/>
      <c r="F26" s="159"/>
      <c r="G26" s="159"/>
      <c r="H26" s="159"/>
      <c r="I26" s="159"/>
      <c r="J26" s="159"/>
      <c r="M26" s="157"/>
      <c r="N26" s="157"/>
    </row>
    <row r="27" spans="2:14" s="55" customFormat="1" ht="17.45" customHeight="1" x14ac:dyDescent="0.15">
      <c r="B27" s="158"/>
      <c r="C27" s="161"/>
      <c r="D27" s="161" t="s">
        <v>121</v>
      </c>
      <c r="E27" s="161"/>
      <c r="F27" s="161"/>
      <c r="G27" s="161"/>
      <c r="H27" s="161"/>
      <c r="I27" s="161"/>
      <c r="J27" s="161"/>
      <c r="K27" s="161"/>
      <c r="L27" s="158"/>
      <c r="M27" s="157"/>
      <c r="N27" s="157"/>
    </row>
    <row r="28" spans="2:14" s="55" customFormat="1" ht="17.45" customHeight="1" x14ac:dyDescent="0.15">
      <c r="B28" s="158"/>
      <c r="C28" s="161"/>
      <c r="D28" s="161"/>
      <c r="E28" s="161"/>
      <c r="F28" s="161"/>
      <c r="G28" s="161"/>
      <c r="H28" s="161"/>
      <c r="I28" s="161"/>
      <c r="J28" s="161"/>
      <c r="K28" s="161"/>
      <c r="L28" s="158"/>
      <c r="M28" s="157"/>
      <c r="N28" s="157"/>
    </row>
    <row r="29" spans="2:14" s="55" customFormat="1" ht="17.45" customHeight="1" x14ac:dyDescent="0.15">
      <c r="B29" s="158"/>
      <c r="C29" s="161"/>
      <c r="D29" s="161"/>
      <c r="E29" s="161"/>
      <c r="F29" s="161"/>
      <c r="G29" s="161"/>
      <c r="H29" s="161"/>
      <c r="I29" s="161"/>
      <c r="J29" s="161"/>
      <c r="K29" s="161"/>
      <c r="L29" s="158"/>
      <c r="M29" s="157"/>
      <c r="N29" s="157"/>
    </row>
    <row r="30" spans="2:14" ht="17.45" customHeight="1" x14ac:dyDescent="0.15">
      <c r="B30" s="164"/>
      <c r="C30" s="168"/>
      <c r="D30" s="168"/>
      <c r="E30" s="168"/>
      <c r="F30" s="168"/>
      <c r="G30" s="168"/>
      <c r="H30" s="168"/>
      <c r="I30" s="168"/>
      <c r="J30" s="161" t="s">
        <v>50</v>
      </c>
      <c r="K30" s="168"/>
      <c r="L30" s="164"/>
      <c r="M30" s="39"/>
      <c r="N30" s="39"/>
    </row>
    <row r="31" spans="2:14" ht="17.45" customHeight="1" x14ac:dyDescent="0.15">
      <c r="B31" s="164"/>
      <c r="C31" s="168"/>
      <c r="D31" s="168"/>
      <c r="E31" s="168"/>
      <c r="F31" s="168"/>
      <c r="G31" s="168"/>
      <c r="H31" s="168"/>
      <c r="I31" s="168"/>
      <c r="J31" s="168"/>
      <c r="K31" s="168"/>
      <c r="L31" s="164"/>
      <c r="M31" s="39"/>
      <c r="N31" s="39"/>
    </row>
    <row r="32" spans="2:14" ht="17.45" customHeight="1" x14ac:dyDescent="0.15">
      <c r="B32" s="39"/>
      <c r="C32" s="169"/>
      <c r="D32" s="169"/>
      <c r="E32" s="169"/>
      <c r="F32" s="169"/>
      <c r="G32" s="169"/>
      <c r="H32" s="169"/>
      <c r="I32" s="169"/>
      <c r="J32" s="169"/>
      <c r="K32" s="169"/>
      <c r="L32" s="39"/>
      <c r="M32" s="39"/>
      <c r="N32" s="39"/>
    </row>
    <row r="33" spans="3:11" ht="17.45" customHeight="1" x14ac:dyDescent="0.15">
      <c r="C33" s="169"/>
      <c r="D33" s="169"/>
      <c r="E33" s="169"/>
      <c r="F33" s="169"/>
      <c r="G33" s="169"/>
      <c r="H33" s="169"/>
      <c r="I33" s="169"/>
      <c r="J33" s="169"/>
      <c r="K33" s="169"/>
    </row>
    <row r="34" spans="3:11" x14ac:dyDescent="0.15">
      <c r="C34" s="169"/>
      <c r="D34" s="169"/>
      <c r="E34" s="169"/>
      <c r="F34" s="169"/>
      <c r="G34" s="169"/>
      <c r="H34" s="169"/>
      <c r="I34" s="169"/>
      <c r="J34" s="169"/>
      <c r="K34" s="169"/>
    </row>
  </sheetData>
  <mergeCells count="1">
    <mergeCell ref="C10:F10"/>
  </mergeCells>
  <phoneticPr fontId="1"/>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19"/>
  <sheetViews>
    <sheetView zoomScale="90" zoomScaleNormal="90" workbookViewId="0">
      <selection activeCell="G4" sqref="G4"/>
    </sheetView>
  </sheetViews>
  <sheetFormatPr defaultColWidth="8.875" defaultRowHeight="13.5" x14ac:dyDescent="0.15"/>
  <cols>
    <col min="1" max="1" width="3.25" style="73" customWidth="1"/>
    <col min="2" max="2" width="3.125" style="73" customWidth="1"/>
    <col min="3" max="3" width="2.875" style="73" customWidth="1"/>
    <col min="4" max="4" width="3.125" style="73" customWidth="1"/>
    <col min="5" max="5" width="3.5" style="73" customWidth="1"/>
    <col min="6" max="6" width="2.875" style="73" customWidth="1"/>
    <col min="7" max="7" width="14.5" style="76" customWidth="1"/>
    <col min="8" max="8" width="3.25" style="73" customWidth="1"/>
    <col min="9" max="9" width="21.5" style="76" customWidth="1"/>
    <col min="10" max="10" width="3" style="73" customWidth="1"/>
    <col min="11" max="11" width="18.625" style="76" customWidth="1"/>
    <col min="12" max="12" width="52.625" style="76" customWidth="1"/>
    <col min="13" max="13" width="4.5" style="76" customWidth="1"/>
    <col min="14" max="14" width="3.5" style="76" customWidth="1"/>
    <col min="15" max="15" width="17.625" style="76" customWidth="1"/>
    <col min="16" max="16" width="6.25" style="76" customWidth="1"/>
    <col min="17" max="17" width="3.5" style="76" customWidth="1"/>
    <col min="18" max="18" width="4.875" style="76" customWidth="1"/>
    <col min="19" max="19" width="28.5" style="76" customWidth="1"/>
    <col min="20" max="20" width="7.375" style="76" customWidth="1"/>
    <col min="21" max="21" width="3.75" style="76" customWidth="1"/>
    <col min="22" max="22" width="4.25" style="76" customWidth="1"/>
    <col min="23" max="23" width="23.25" style="76" customWidth="1"/>
    <col min="24" max="24" width="6.5" style="76" customWidth="1"/>
    <col min="25" max="16384" width="8.875" style="76"/>
  </cols>
  <sheetData>
    <row r="1" spans="1:29" ht="26.25" customHeight="1" x14ac:dyDescent="0.15">
      <c r="E1" s="154"/>
      <c r="F1" s="209" t="s">
        <v>107</v>
      </c>
      <c r="G1" s="209"/>
      <c r="H1" s="209"/>
      <c r="I1" s="209"/>
      <c r="J1" s="209"/>
      <c r="K1" s="209"/>
      <c r="L1" s="209"/>
      <c r="N1" s="150"/>
      <c r="O1" s="150" t="s">
        <v>109</v>
      </c>
      <c r="P1" s="150"/>
      <c r="Q1" s="150" t="s">
        <v>108</v>
      </c>
    </row>
    <row r="2" spans="1:29" ht="9.9499999999999993" customHeight="1" x14ac:dyDescent="0.15">
      <c r="E2" s="155"/>
      <c r="F2" s="155"/>
      <c r="G2" s="156"/>
      <c r="H2" s="156"/>
      <c r="I2" s="156"/>
      <c r="J2" s="156"/>
      <c r="K2" s="156"/>
      <c r="L2" s="156"/>
    </row>
    <row r="3" spans="1:29" ht="27.95" customHeight="1" x14ac:dyDescent="0.15">
      <c r="A3" s="79" t="s">
        <v>25</v>
      </c>
      <c r="B3" s="224" t="s">
        <v>0</v>
      </c>
      <c r="C3" s="225"/>
      <c r="D3" s="225"/>
      <c r="E3" s="226"/>
      <c r="F3" s="227" t="s">
        <v>1</v>
      </c>
      <c r="G3" s="228"/>
      <c r="H3" s="227" t="s">
        <v>2</v>
      </c>
      <c r="I3" s="228"/>
      <c r="J3" s="227" t="s">
        <v>3</v>
      </c>
      <c r="K3" s="228"/>
      <c r="L3" s="116" t="s">
        <v>4</v>
      </c>
      <c r="N3" s="220" t="s">
        <v>9</v>
      </c>
      <c r="O3" s="221"/>
      <c r="P3" s="85" t="s">
        <v>24</v>
      </c>
      <c r="Q3" s="77"/>
      <c r="R3" s="220" t="s">
        <v>10</v>
      </c>
      <c r="S3" s="221"/>
      <c r="T3" s="86" t="s">
        <v>24</v>
      </c>
      <c r="U3" s="78"/>
      <c r="V3" s="222" t="s">
        <v>11</v>
      </c>
      <c r="W3" s="223"/>
      <c r="X3" s="95" t="s">
        <v>24</v>
      </c>
      <c r="Z3" s="105" t="s">
        <v>67</v>
      </c>
      <c r="AA3" s="105" t="s">
        <v>6</v>
      </c>
      <c r="AB3" s="105" t="s">
        <v>7</v>
      </c>
      <c r="AC3" s="105" t="s">
        <v>26</v>
      </c>
    </row>
    <row r="4" spans="1:29" ht="50.1" customHeight="1" x14ac:dyDescent="0.15">
      <c r="A4" s="74">
        <v>1</v>
      </c>
      <c r="B4" s="110"/>
      <c r="C4" s="81" t="s">
        <v>5</v>
      </c>
      <c r="D4" s="112"/>
      <c r="E4" s="83" t="s">
        <v>8</v>
      </c>
      <c r="F4" s="113"/>
      <c r="G4" s="80" t="str">
        <f>IF(F4="","",VLOOKUP(F4,$N$4:$P$9,2,FALSE))</f>
        <v/>
      </c>
      <c r="H4" s="114"/>
      <c r="I4" s="80" t="str">
        <f t="shared" ref="I4:I19" si="0">IF(H4="","",VLOOKUP(H4,$R$4:$T$8,2,FALSE))</f>
        <v/>
      </c>
      <c r="J4" s="115"/>
      <c r="K4" s="80" t="str">
        <f>IF(J4="","",VLOOKUP(J4,$V$4:$X$9,2,FALSE))</f>
        <v/>
      </c>
      <c r="L4" s="75"/>
      <c r="N4" s="86">
        <v>1</v>
      </c>
      <c r="O4" s="87" t="s">
        <v>14</v>
      </c>
      <c r="P4" s="12">
        <f>COUNTIF($F$4:$F$19,N4)</f>
        <v>0</v>
      </c>
      <c r="Q4" s="78"/>
      <c r="R4" s="91">
        <v>1</v>
      </c>
      <c r="S4" s="92" t="s">
        <v>18</v>
      </c>
      <c r="T4" s="12">
        <f>COUNTIF($H$4:$H$19,R4)</f>
        <v>0</v>
      </c>
      <c r="U4" s="78"/>
      <c r="V4" s="86">
        <v>1</v>
      </c>
      <c r="W4" s="96" t="s">
        <v>21</v>
      </c>
      <c r="X4" s="12">
        <f>COUNTIF($J$4:$J$19,V4)</f>
        <v>0</v>
      </c>
      <c r="Z4" s="105">
        <v>20</v>
      </c>
      <c r="AA4" s="106">
        <f>COUNTIFS($B$4:$B$19,"&gt;=20",$B$4:$B$19,"&lt;=29",$D$4:$D$19,AA$3)</f>
        <v>0</v>
      </c>
      <c r="AB4" s="106">
        <f>COUNTIFS($B$4:$B$19,"&gt;=20",$B$4:$B$19,"&lt;=29",$D$4:$D$19,AB$3)</f>
        <v>0</v>
      </c>
      <c r="AC4" s="106">
        <f>SUM(AA4:AB4)</f>
        <v>0</v>
      </c>
    </row>
    <row r="5" spans="1:29" ht="30" customHeight="1" x14ac:dyDescent="0.15">
      <c r="A5" s="74">
        <v>2</v>
      </c>
      <c r="B5" s="110"/>
      <c r="C5" s="81" t="s">
        <v>5</v>
      </c>
      <c r="D5" s="112"/>
      <c r="E5" s="83" t="s">
        <v>8</v>
      </c>
      <c r="F5" s="113"/>
      <c r="G5" s="80" t="str">
        <f>IF(F5="","",VLOOKUP(F5,$N$4:$P$9,2,FALSE))</f>
        <v/>
      </c>
      <c r="H5" s="114"/>
      <c r="I5" s="80" t="str">
        <f t="shared" si="0"/>
        <v/>
      </c>
      <c r="J5" s="115"/>
      <c r="K5" s="80" t="str">
        <f t="shared" ref="K5:K19" si="1">IF(J5="","",VLOOKUP(J5,$V$4:$X$9,2,FALSE))</f>
        <v/>
      </c>
      <c r="L5" s="75"/>
      <c r="N5" s="86">
        <v>2</v>
      </c>
      <c r="O5" s="87" t="s">
        <v>15</v>
      </c>
      <c r="P5" s="12">
        <f t="shared" ref="P5:P9" si="2">COUNTIF($F$4:$F$19,N5)</f>
        <v>0</v>
      </c>
      <c r="Q5" s="78"/>
      <c r="R5" s="91">
        <v>2</v>
      </c>
      <c r="S5" s="93" t="s">
        <v>19</v>
      </c>
      <c r="T5" s="12">
        <f t="shared" ref="T5:T8" si="3">COUNTIF($H$4:$H$19,R5)</f>
        <v>0</v>
      </c>
      <c r="U5" s="78"/>
      <c r="V5" s="86">
        <v>2</v>
      </c>
      <c r="W5" s="97" t="s">
        <v>22</v>
      </c>
      <c r="X5" s="12">
        <f t="shared" ref="X5:X9" si="4">COUNTIF($J$4:$J$19,V5)</f>
        <v>0</v>
      </c>
      <c r="Z5" s="105">
        <v>30</v>
      </c>
      <c r="AA5" s="106">
        <f>COUNTIFS($B$4:$B$19,"&gt;=30",$B$4:$B$19,"&lt;=39",$D$4:$D$19,AA$3)</f>
        <v>0</v>
      </c>
      <c r="AB5" s="106">
        <f>COUNTIFS($B$4:$B$19,"&gt;=30",$B$4:$B$19,"&lt;=39",$D$4:$D$19,AB$3)</f>
        <v>0</v>
      </c>
      <c r="AC5" s="106">
        <f t="shared" ref="AC5:AC10" si="5">SUM(AA5:AB5)</f>
        <v>0</v>
      </c>
    </row>
    <row r="6" spans="1:29" ht="50.1" customHeight="1" x14ac:dyDescent="0.15">
      <c r="A6" s="74">
        <v>3</v>
      </c>
      <c r="B6" s="110"/>
      <c r="C6" s="81" t="s">
        <v>5</v>
      </c>
      <c r="D6" s="112"/>
      <c r="E6" s="83" t="s">
        <v>8</v>
      </c>
      <c r="F6" s="113"/>
      <c r="G6" s="80" t="str">
        <f t="shared" ref="G6:G19" si="6">IF(F6="","",VLOOKUP(F6,$N$4:$P$9,2,FALSE))</f>
        <v/>
      </c>
      <c r="H6" s="114"/>
      <c r="I6" s="80" t="str">
        <f t="shared" si="0"/>
        <v/>
      </c>
      <c r="J6" s="115"/>
      <c r="K6" s="80" t="str">
        <f t="shared" si="1"/>
        <v/>
      </c>
      <c r="L6" s="75"/>
      <c r="N6" s="86">
        <v>3</v>
      </c>
      <c r="O6" s="87" t="s">
        <v>16</v>
      </c>
      <c r="P6" s="12">
        <f t="shared" si="2"/>
        <v>0</v>
      </c>
      <c r="Q6" s="78"/>
      <c r="R6" s="86">
        <v>3</v>
      </c>
      <c r="S6" s="94" t="s">
        <v>20</v>
      </c>
      <c r="T6" s="12">
        <f t="shared" si="3"/>
        <v>0</v>
      </c>
      <c r="U6" s="78"/>
      <c r="V6" s="86">
        <v>3</v>
      </c>
      <c r="W6" s="93" t="s">
        <v>16</v>
      </c>
      <c r="X6" s="12">
        <f t="shared" si="4"/>
        <v>0</v>
      </c>
      <c r="Z6" s="105">
        <v>40</v>
      </c>
      <c r="AA6" s="106">
        <f>COUNTIFS($B$4:$B$19,"&gt;=40",$B$4:$B$19,"&lt;=49",$D$4:$D$19,AA$3)</f>
        <v>0</v>
      </c>
      <c r="AB6" s="106">
        <f>COUNTIFS($B$4:$B$19,"&gt;=40",$B$4:$B$19,"&lt;=49",$D$4:$D$19,AB$3)</f>
        <v>0</v>
      </c>
      <c r="AC6" s="106">
        <f t="shared" si="5"/>
        <v>0</v>
      </c>
    </row>
    <row r="7" spans="1:29" ht="30" customHeight="1" x14ac:dyDescent="0.15">
      <c r="A7" s="74">
        <v>4</v>
      </c>
      <c r="B7" s="110"/>
      <c r="C7" s="81" t="s">
        <v>5</v>
      </c>
      <c r="D7" s="112"/>
      <c r="E7" s="83" t="s">
        <v>8</v>
      </c>
      <c r="F7" s="113"/>
      <c r="G7" s="80" t="str">
        <f t="shared" si="6"/>
        <v/>
      </c>
      <c r="H7" s="114"/>
      <c r="I7" s="80" t="str">
        <f t="shared" si="0"/>
        <v/>
      </c>
      <c r="J7" s="115"/>
      <c r="K7" s="80" t="str">
        <f t="shared" si="1"/>
        <v/>
      </c>
      <c r="L7" s="75"/>
      <c r="N7" s="86">
        <v>4</v>
      </c>
      <c r="O7" s="87" t="s">
        <v>17</v>
      </c>
      <c r="P7" s="12">
        <f t="shared" si="2"/>
        <v>0</v>
      </c>
      <c r="Q7" s="78"/>
      <c r="R7" s="91">
        <v>5</v>
      </c>
      <c r="S7" s="88" t="s">
        <v>12</v>
      </c>
      <c r="T7" s="12">
        <f t="shared" si="3"/>
        <v>0</v>
      </c>
      <c r="U7" s="78"/>
      <c r="V7" s="86">
        <v>4</v>
      </c>
      <c r="W7" s="93" t="s">
        <v>23</v>
      </c>
      <c r="X7" s="12">
        <f t="shared" si="4"/>
        <v>0</v>
      </c>
      <c r="Z7" s="105">
        <v>50</v>
      </c>
      <c r="AA7" s="106">
        <f>COUNTIFS($B$4:$B$19,"&gt;=50",$B$4:$B$19,"&lt;=59",$D$4:$D$19,AA$3)</f>
        <v>0</v>
      </c>
      <c r="AB7" s="106">
        <f>COUNTIFS($B$4:$B$19,"&gt;=50",$B$4:$B$19,"&lt;=59",$D$4:$D$19,AB$3)</f>
        <v>0</v>
      </c>
      <c r="AC7" s="106">
        <f t="shared" si="5"/>
        <v>0</v>
      </c>
    </row>
    <row r="8" spans="1:29" ht="30" customHeight="1" x14ac:dyDescent="0.15">
      <c r="A8" s="74">
        <v>5</v>
      </c>
      <c r="B8" s="110"/>
      <c r="C8" s="81" t="s">
        <v>5</v>
      </c>
      <c r="D8" s="112"/>
      <c r="E8" s="83" t="s">
        <v>8</v>
      </c>
      <c r="F8" s="113"/>
      <c r="G8" s="80" t="str">
        <f t="shared" si="6"/>
        <v/>
      </c>
      <c r="H8" s="114"/>
      <c r="I8" s="80" t="str">
        <f t="shared" si="0"/>
        <v/>
      </c>
      <c r="J8" s="115"/>
      <c r="K8" s="80" t="str">
        <f t="shared" si="1"/>
        <v/>
      </c>
      <c r="L8" s="75"/>
      <c r="N8" s="86">
        <v>5</v>
      </c>
      <c r="O8" s="88" t="s">
        <v>12</v>
      </c>
      <c r="P8" s="12">
        <f t="shared" si="2"/>
        <v>0</v>
      </c>
      <c r="Q8" s="78"/>
      <c r="R8" s="91">
        <v>6</v>
      </c>
      <c r="S8" s="88" t="s">
        <v>13</v>
      </c>
      <c r="T8" s="12">
        <f t="shared" si="3"/>
        <v>0</v>
      </c>
      <c r="U8" s="78"/>
      <c r="V8" s="86">
        <v>5</v>
      </c>
      <c r="W8" s="88" t="s">
        <v>12</v>
      </c>
      <c r="X8" s="12">
        <f t="shared" si="4"/>
        <v>0</v>
      </c>
      <c r="Z8" s="105">
        <v>60</v>
      </c>
      <c r="AA8" s="106">
        <f>COUNTIFS($B$4:$B$19,"&gt;=60",$B$4:$B$19,"&lt;=69",$D$4:$D$19,AA$3)</f>
        <v>0</v>
      </c>
      <c r="AB8" s="106">
        <f>COUNTIFS($B$4:$B$19,"&gt;=60",$B$4:$B$19,"&lt;=69",$D$4:$D$19,AB$3)</f>
        <v>0</v>
      </c>
      <c r="AC8" s="106">
        <f t="shared" si="5"/>
        <v>0</v>
      </c>
    </row>
    <row r="9" spans="1:29" ht="30" customHeight="1" x14ac:dyDescent="0.15">
      <c r="A9" s="74">
        <v>6</v>
      </c>
      <c r="B9" s="110"/>
      <c r="C9" s="81" t="s">
        <v>5</v>
      </c>
      <c r="D9" s="112"/>
      <c r="E9" s="83" t="s">
        <v>8</v>
      </c>
      <c r="F9" s="113"/>
      <c r="G9" s="80" t="str">
        <f t="shared" si="6"/>
        <v/>
      </c>
      <c r="H9" s="114"/>
      <c r="I9" s="80" t="str">
        <f t="shared" si="0"/>
        <v/>
      </c>
      <c r="J9" s="115"/>
      <c r="K9" s="80" t="str">
        <f t="shared" si="1"/>
        <v/>
      </c>
      <c r="L9" s="75"/>
      <c r="N9" s="86">
        <v>6</v>
      </c>
      <c r="O9" s="89" t="s">
        <v>13</v>
      </c>
      <c r="P9" s="12">
        <f t="shared" si="2"/>
        <v>0</v>
      </c>
      <c r="Q9" s="78"/>
      <c r="R9" s="86" t="s">
        <v>26</v>
      </c>
      <c r="S9" s="90"/>
      <c r="T9" s="90">
        <f>SUM(T4:T8)</f>
        <v>0</v>
      </c>
      <c r="U9" s="78"/>
      <c r="V9" s="86">
        <v>6</v>
      </c>
      <c r="W9" s="88" t="s">
        <v>13</v>
      </c>
      <c r="X9" s="12">
        <f t="shared" si="4"/>
        <v>0</v>
      </c>
      <c r="Z9" s="105">
        <v>70</v>
      </c>
      <c r="AA9" s="106">
        <f>COUNTIFS($B$4:$B$19,"&gt;=70",$B$4:$B$19,"&lt;=79",$D$4:$D$19,AA$3)</f>
        <v>0</v>
      </c>
      <c r="AB9" s="106">
        <f>COUNTIFS($B$4:$B$19,"&gt;=70",$B$4:$B$19,"&lt;=79",$D$4:$D$19,AB$3)</f>
        <v>0</v>
      </c>
      <c r="AC9" s="106">
        <f t="shared" si="5"/>
        <v>0</v>
      </c>
    </row>
    <row r="10" spans="1:29" ht="30" customHeight="1" x14ac:dyDescent="0.15">
      <c r="A10" s="74">
        <v>7</v>
      </c>
      <c r="B10" s="110"/>
      <c r="C10" s="81" t="s">
        <v>5</v>
      </c>
      <c r="D10" s="112"/>
      <c r="E10" s="83" t="s">
        <v>8</v>
      </c>
      <c r="F10" s="113"/>
      <c r="G10" s="80" t="str">
        <f t="shared" si="6"/>
        <v/>
      </c>
      <c r="H10" s="114"/>
      <c r="I10" s="80" t="str">
        <f t="shared" si="0"/>
        <v/>
      </c>
      <c r="J10" s="115"/>
      <c r="K10" s="80" t="str">
        <f t="shared" si="1"/>
        <v/>
      </c>
      <c r="L10" s="75"/>
      <c r="N10" s="86" t="s">
        <v>26</v>
      </c>
      <c r="O10" s="80"/>
      <c r="P10" s="90">
        <f>SUM(P4:P9)</f>
        <v>0</v>
      </c>
      <c r="V10" s="86" t="s">
        <v>26</v>
      </c>
      <c r="W10" s="80"/>
      <c r="X10" s="90">
        <f>SUM(X4:X9)</f>
        <v>0</v>
      </c>
      <c r="Z10" s="105">
        <v>80</v>
      </c>
      <c r="AA10" s="106">
        <f>COUNTIFS($B$4:$B$19,"&gt;=80",$B$4:$B$19,"&lt;=89",$D$4:$D$19,AA$3)</f>
        <v>0</v>
      </c>
      <c r="AB10" s="106">
        <f>COUNTIFS($B$4:$B$19,"&gt;=80",$B$4:$B$19,"&lt;=89",$D$4:$D$19,AB$3)</f>
        <v>0</v>
      </c>
      <c r="AC10" s="106">
        <f t="shared" si="5"/>
        <v>0</v>
      </c>
    </row>
    <row r="11" spans="1:29" ht="30" customHeight="1" x14ac:dyDescent="0.15">
      <c r="A11" s="74">
        <v>8</v>
      </c>
      <c r="B11" s="110"/>
      <c r="C11" s="81" t="s">
        <v>5</v>
      </c>
      <c r="D11" s="112"/>
      <c r="E11" s="83" t="s">
        <v>8</v>
      </c>
      <c r="F11" s="113"/>
      <c r="G11" s="80" t="str">
        <f t="shared" si="6"/>
        <v/>
      </c>
      <c r="H11" s="114"/>
      <c r="I11" s="80" t="str">
        <f t="shared" si="0"/>
        <v/>
      </c>
      <c r="J11" s="115"/>
      <c r="K11" s="80" t="str">
        <f t="shared" si="1"/>
        <v/>
      </c>
      <c r="L11" s="75"/>
      <c r="Z11" s="105" t="s">
        <v>26</v>
      </c>
      <c r="AA11" s="106">
        <f>SUM(AA4:AA10)</f>
        <v>0</v>
      </c>
      <c r="AB11" s="106">
        <f t="shared" ref="AB11:AC11" si="7">SUM(AB4:AB10)</f>
        <v>0</v>
      </c>
      <c r="AC11" s="106">
        <f t="shared" si="7"/>
        <v>0</v>
      </c>
    </row>
    <row r="12" spans="1:29" ht="30" customHeight="1" x14ac:dyDescent="0.15">
      <c r="A12" s="74">
        <v>9</v>
      </c>
      <c r="B12" s="110"/>
      <c r="C12" s="81" t="s">
        <v>5</v>
      </c>
      <c r="D12" s="112"/>
      <c r="E12" s="83" t="s">
        <v>8</v>
      </c>
      <c r="F12" s="113"/>
      <c r="G12" s="80" t="str">
        <f t="shared" si="6"/>
        <v/>
      </c>
      <c r="H12" s="114"/>
      <c r="I12" s="80" t="str">
        <f t="shared" si="0"/>
        <v/>
      </c>
      <c r="J12" s="115"/>
      <c r="K12" s="80" t="str">
        <f t="shared" si="1"/>
        <v/>
      </c>
      <c r="L12" s="75"/>
    </row>
    <row r="13" spans="1:29" ht="30" customHeight="1" x14ac:dyDescent="0.15">
      <c r="A13" s="74">
        <v>10</v>
      </c>
      <c r="B13" s="110"/>
      <c r="C13" s="81" t="s">
        <v>5</v>
      </c>
      <c r="D13" s="112"/>
      <c r="E13" s="83" t="s">
        <v>8</v>
      </c>
      <c r="F13" s="113"/>
      <c r="G13" s="80" t="str">
        <f t="shared" si="6"/>
        <v/>
      </c>
      <c r="H13" s="114"/>
      <c r="I13" s="80" t="str">
        <f t="shared" si="0"/>
        <v/>
      </c>
      <c r="J13" s="115"/>
      <c r="K13" s="80" t="str">
        <f t="shared" si="1"/>
        <v/>
      </c>
      <c r="L13" s="75"/>
    </row>
    <row r="14" spans="1:29" ht="30" customHeight="1" x14ac:dyDescent="0.15">
      <c r="A14" s="74">
        <v>11</v>
      </c>
      <c r="B14" s="110"/>
      <c r="C14" s="81" t="s">
        <v>5</v>
      </c>
      <c r="D14" s="112"/>
      <c r="E14" s="83" t="s">
        <v>8</v>
      </c>
      <c r="F14" s="113"/>
      <c r="G14" s="80" t="str">
        <f t="shared" si="6"/>
        <v/>
      </c>
      <c r="H14" s="114"/>
      <c r="I14" s="80" t="str">
        <f t="shared" si="0"/>
        <v/>
      </c>
      <c r="J14" s="115"/>
      <c r="K14" s="80" t="str">
        <f t="shared" si="1"/>
        <v/>
      </c>
      <c r="L14" s="75"/>
    </row>
    <row r="15" spans="1:29" ht="30" customHeight="1" x14ac:dyDescent="0.15">
      <c r="A15" s="74">
        <v>12</v>
      </c>
      <c r="B15" s="110"/>
      <c r="C15" s="81" t="s">
        <v>5</v>
      </c>
      <c r="D15" s="112"/>
      <c r="E15" s="83" t="s">
        <v>8</v>
      </c>
      <c r="F15" s="113"/>
      <c r="G15" s="80" t="str">
        <f t="shared" si="6"/>
        <v/>
      </c>
      <c r="H15" s="114"/>
      <c r="I15" s="80" t="str">
        <f t="shared" si="0"/>
        <v/>
      </c>
      <c r="J15" s="115"/>
      <c r="K15" s="80" t="str">
        <f t="shared" si="1"/>
        <v/>
      </c>
      <c r="L15" s="75"/>
    </row>
    <row r="16" spans="1:29" ht="30" customHeight="1" x14ac:dyDescent="0.15">
      <c r="A16" s="74">
        <v>13</v>
      </c>
      <c r="B16" s="110"/>
      <c r="C16" s="81" t="s">
        <v>5</v>
      </c>
      <c r="D16" s="112"/>
      <c r="E16" s="83" t="s">
        <v>8</v>
      </c>
      <c r="F16" s="113"/>
      <c r="G16" s="80" t="str">
        <f t="shared" si="6"/>
        <v/>
      </c>
      <c r="H16" s="114"/>
      <c r="I16" s="80" t="str">
        <f t="shared" si="0"/>
        <v/>
      </c>
      <c r="J16" s="115"/>
      <c r="K16" s="80" t="str">
        <f t="shared" si="1"/>
        <v/>
      </c>
      <c r="L16" s="75"/>
    </row>
    <row r="17" spans="1:12" ht="31.15" customHeight="1" x14ac:dyDescent="0.15">
      <c r="A17" s="74">
        <v>14</v>
      </c>
      <c r="B17" s="110"/>
      <c r="C17" s="81" t="s">
        <v>5</v>
      </c>
      <c r="D17" s="112"/>
      <c r="E17" s="83" t="s">
        <v>8</v>
      </c>
      <c r="F17" s="113"/>
      <c r="G17" s="80" t="str">
        <f t="shared" si="6"/>
        <v/>
      </c>
      <c r="H17" s="114"/>
      <c r="I17" s="80" t="str">
        <f t="shared" si="0"/>
        <v/>
      </c>
      <c r="J17" s="114"/>
      <c r="K17" s="80" t="str">
        <f t="shared" si="1"/>
        <v/>
      </c>
      <c r="L17" s="72"/>
    </row>
    <row r="18" spans="1:12" ht="24" customHeight="1" x14ac:dyDescent="0.15">
      <c r="A18" s="74">
        <v>15</v>
      </c>
      <c r="B18" s="111"/>
      <c r="C18" s="82" t="s">
        <v>5</v>
      </c>
      <c r="D18" s="111"/>
      <c r="E18" s="84" t="s">
        <v>8</v>
      </c>
      <c r="F18" s="111"/>
      <c r="G18" s="80" t="str">
        <f t="shared" si="6"/>
        <v/>
      </c>
      <c r="H18" s="114"/>
      <c r="I18" s="80" t="str">
        <f t="shared" si="0"/>
        <v/>
      </c>
      <c r="J18" s="114"/>
      <c r="K18" s="80" t="str">
        <f t="shared" si="1"/>
        <v/>
      </c>
      <c r="L18" s="72"/>
    </row>
    <row r="19" spans="1:12" ht="34.15" customHeight="1" x14ac:dyDescent="0.15">
      <c r="A19" s="74">
        <v>16</v>
      </c>
      <c r="B19" s="110"/>
      <c r="C19" s="81" t="s">
        <v>5</v>
      </c>
      <c r="D19" s="112"/>
      <c r="E19" s="83" t="s">
        <v>8</v>
      </c>
      <c r="F19" s="113"/>
      <c r="G19" s="80" t="str">
        <f t="shared" si="6"/>
        <v/>
      </c>
      <c r="H19" s="114"/>
      <c r="I19" s="80" t="str">
        <f t="shared" si="0"/>
        <v/>
      </c>
      <c r="J19" s="114"/>
      <c r="K19" s="80" t="str">
        <f t="shared" si="1"/>
        <v/>
      </c>
      <c r="L19" s="72"/>
    </row>
  </sheetData>
  <sheetProtection selectLockedCells="1"/>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0"/>
  <sheetViews>
    <sheetView view="pageBreakPreview" topLeftCell="A66" zoomScale="70" zoomScaleNormal="100" zoomScaleSheetLayoutView="70" zoomScalePageLayoutView="70" workbookViewId="0">
      <selection activeCell="C95" sqref="C95"/>
    </sheetView>
  </sheetViews>
  <sheetFormatPr defaultRowHeight="13.5" x14ac:dyDescent="0.15"/>
  <cols>
    <col min="1" max="1" width="11" style="128" customWidth="1"/>
    <col min="2" max="2" width="24.75" style="128" customWidth="1"/>
    <col min="3" max="3" width="23.125" style="128" customWidth="1"/>
    <col min="4" max="4" width="20.875" style="128" customWidth="1"/>
    <col min="5" max="5" width="20.375" style="128" customWidth="1"/>
    <col min="6" max="16384" width="9" style="128"/>
  </cols>
  <sheetData>
    <row r="1" spans="1:5" ht="25.5" customHeight="1" x14ac:dyDescent="0.15">
      <c r="A1" s="229" t="s">
        <v>79</v>
      </c>
      <c r="B1" s="229"/>
      <c r="C1" s="229"/>
      <c r="D1" s="229"/>
      <c r="E1" s="203">
        <v>44145</v>
      </c>
    </row>
    <row r="2" spans="1:5" ht="25.5" customHeight="1" thickBot="1" x14ac:dyDescent="0.2">
      <c r="A2" s="129" t="s">
        <v>80</v>
      </c>
      <c r="B2" s="230" t="s">
        <v>134</v>
      </c>
      <c r="C2" s="231"/>
      <c r="D2" s="130" t="s">
        <v>128</v>
      </c>
      <c r="E2" s="131" t="s">
        <v>81</v>
      </c>
    </row>
    <row r="3" spans="1:5" ht="25.5" customHeight="1" thickTop="1" x14ac:dyDescent="0.15">
      <c r="A3" s="198" t="s">
        <v>82</v>
      </c>
      <c r="B3" s="132" t="s">
        <v>83</v>
      </c>
      <c r="C3" s="133" t="s">
        <v>84</v>
      </c>
      <c r="D3" s="133" t="s">
        <v>85</v>
      </c>
      <c r="E3" s="134" t="s">
        <v>86</v>
      </c>
    </row>
    <row r="4" spans="1:5" ht="25.5" customHeight="1" x14ac:dyDescent="0.15">
      <c r="A4" s="199" t="s">
        <v>87</v>
      </c>
      <c r="B4" s="135" t="s">
        <v>88</v>
      </c>
      <c r="C4" s="195" t="s">
        <v>126</v>
      </c>
      <c r="D4" s="136" t="s">
        <v>89</v>
      </c>
      <c r="E4" s="137"/>
    </row>
    <row r="5" spans="1:5" ht="25.5" customHeight="1" thickBot="1" x14ac:dyDescent="0.2">
      <c r="A5" s="200" t="s">
        <v>90</v>
      </c>
      <c r="B5" s="138" t="s">
        <v>91</v>
      </c>
      <c r="C5" s="139" t="s">
        <v>92</v>
      </c>
      <c r="D5" s="140" t="s">
        <v>85</v>
      </c>
      <c r="E5" s="141" t="s">
        <v>93</v>
      </c>
    </row>
    <row r="6" spans="1:5" ht="25.5" customHeight="1" thickTop="1" x14ac:dyDescent="0.15">
      <c r="A6" s="142" t="s">
        <v>94</v>
      </c>
      <c r="B6" s="127"/>
      <c r="C6" s="127"/>
      <c r="D6" s="143" t="s">
        <v>124</v>
      </c>
      <c r="E6" s="144" t="s">
        <v>123</v>
      </c>
    </row>
    <row r="7" spans="1:5" ht="25.5" customHeight="1" x14ac:dyDescent="0.15">
      <c r="A7" s="142"/>
      <c r="B7" s="127"/>
      <c r="C7" s="127"/>
      <c r="D7" s="127"/>
      <c r="E7" s="145"/>
    </row>
    <row r="8" spans="1:5" ht="25.5" customHeight="1" x14ac:dyDescent="0.15">
      <c r="A8" s="142"/>
      <c r="B8" s="127"/>
      <c r="C8" s="127"/>
      <c r="D8" s="127"/>
      <c r="E8" s="145"/>
    </row>
    <row r="9" spans="1:5" ht="25.5" customHeight="1" x14ac:dyDescent="0.15">
      <c r="A9" s="142"/>
      <c r="B9" s="127"/>
      <c r="C9" s="127"/>
      <c r="D9" s="127"/>
      <c r="E9" s="145"/>
    </row>
    <row r="10" spans="1:5" ht="25.5" customHeight="1" x14ac:dyDescent="0.15">
      <c r="A10" s="142"/>
      <c r="B10" s="127"/>
      <c r="C10" s="127"/>
      <c r="D10" s="127"/>
      <c r="E10" s="145"/>
    </row>
    <row r="11" spans="1:5" ht="25.5" customHeight="1" x14ac:dyDescent="0.15">
      <c r="A11" s="142"/>
      <c r="B11" s="127"/>
      <c r="C11" s="127"/>
      <c r="D11" s="127"/>
      <c r="E11" s="145"/>
    </row>
    <row r="12" spans="1:5" ht="25.5" customHeight="1" x14ac:dyDescent="0.15">
      <c r="A12" s="146"/>
      <c r="B12" s="147"/>
      <c r="C12" s="147"/>
      <c r="D12" s="147"/>
      <c r="E12" s="148"/>
    </row>
    <row r="13" spans="1:5" ht="25.5" customHeight="1" x14ac:dyDescent="0.15">
      <c r="A13" s="196" t="s">
        <v>95</v>
      </c>
      <c r="E13" s="197" t="s">
        <v>125</v>
      </c>
    </row>
    <row r="14" spans="1:5" ht="25.5" customHeight="1" x14ac:dyDescent="0.15">
      <c r="A14"/>
      <c r="B14"/>
      <c r="C14"/>
      <c r="D14"/>
      <c r="E14"/>
    </row>
    <row r="15" spans="1:5" ht="25.5" customHeight="1" x14ac:dyDescent="0.15">
      <c r="A15"/>
      <c r="B15"/>
      <c r="C15"/>
      <c r="D15"/>
      <c r="E15"/>
    </row>
    <row r="16" spans="1:5" ht="25.5" customHeight="1" x14ac:dyDescent="0.15">
      <c r="A16"/>
      <c r="B16"/>
      <c r="C16"/>
      <c r="D16"/>
      <c r="E16"/>
    </row>
    <row r="17" spans="1:5" ht="25.5" customHeight="1" x14ac:dyDescent="0.15">
      <c r="A17" s="201"/>
      <c r="B17" s="201"/>
      <c r="C17" s="201"/>
      <c r="D17" s="201"/>
      <c r="E17" s="201"/>
    </row>
    <row r="18" spans="1:5" ht="25.5" customHeight="1" x14ac:dyDescent="0.15">
      <c r="A18" s="229" t="s">
        <v>79</v>
      </c>
      <c r="B18" s="229"/>
      <c r="C18" s="229"/>
      <c r="D18" s="229"/>
      <c r="E18" s="204">
        <f>E1</f>
        <v>44145</v>
      </c>
    </row>
    <row r="19" spans="1:5" ht="25.5" customHeight="1" thickBot="1" x14ac:dyDescent="0.2">
      <c r="A19" s="129" t="s">
        <v>80</v>
      </c>
      <c r="B19" s="230" t="str">
        <f>$B$2</f>
        <v>パソコン講座「エクセル入門」</v>
      </c>
      <c r="C19" s="231"/>
      <c r="D19" s="130" t="s">
        <v>128</v>
      </c>
      <c r="E19" s="131" t="s">
        <v>81</v>
      </c>
    </row>
    <row r="20" spans="1:5" ht="25.5" customHeight="1" thickTop="1" x14ac:dyDescent="0.15">
      <c r="A20" s="198" t="s">
        <v>82</v>
      </c>
      <c r="B20" s="132" t="s">
        <v>83</v>
      </c>
      <c r="C20" s="133" t="s">
        <v>84</v>
      </c>
      <c r="D20" s="133" t="s">
        <v>85</v>
      </c>
      <c r="E20" s="134" t="s">
        <v>86</v>
      </c>
    </row>
    <row r="21" spans="1:5" ht="25.5" customHeight="1" x14ac:dyDescent="0.15">
      <c r="A21" s="199" t="s">
        <v>87</v>
      </c>
      <c r="B21" s="135" t="s">
        <v>88</v>
      </c>
      <c r="C21" s="195" t="s">
        <v>126</v>
      </c>
      <c r="D21" s="136" t="s">
        <v>89</v>
      </c>
      <c r="E21" s="137"/>
    </row>
    <row r="22" spans="1:5" ht="25.5" customHeight="1" thickBot="1" x14ac:dyDescent="0.2">
      <c r="A22" s="200" t="s">
        <v>90</v>
      </c>
      <c r="B22" s="138" t="s">
        <v>91</v>
      </c>
      <c r="C22" s="139" t="s">
        <v>92</v>
      </c>
      <c r="D22" s="140" t="s">
        <v>85</v>
      </c>
      <c r="E22" s="141" t="s">
        <v>93</v>
      </c>
    </row>
    <row r="23" spans="1:5" ht="25.5" customHeight="1" thickTop="1" x14ac:dyDescent="0.15">
      <c r="A23" s="142" t="s">
        <v>94</v>
      </c>
      <c r="B23" s="127"/>
      <c r="C23" s="127"/>
      <c r="D23" s="143" t="s">
        <v>124</v>
      </c>
      <c r="E23" s="144" t="s">
        <v>123</v>
      </c>
    </row>
    <row r="24" spans="1:5" ht="25.5" customHeight="1" x14ac:dyDescent="0.15">
      <c r="A24" s="142"/>
      <c r="B24" s="127"/>
      <c r="C24" s="127"/>
      <c r="D24" s="127"/>
      <c r="E24" s="145"/>
    </row>
    <row r="25" spans="1:5" ht="25.5" customHeight="1" x14ac:dyDescent="0.15">
      <c r="A25" s="142"/>
      <c r="B25" s="127"/>
      <c r="C25" s="127"/>
      <c r="D25" s="127"/>
      <c r="E25" s="145"/>
    </row>
    <row r="26" spans="1:5" ht="25.5" customHeight="1" x14ac:dyDescent="0.15">
      <c r="A26" s="142"/>
      <c r="B26" s="127"/>
      <c r="C26" s="127"/>
      <c r="D26" s="127"/>
      <c r="E26" s="145"/>
    </row>
    <row r="27" spans="1:5" ht="25.5" customHeight="1" x14ac:dyDescent="0.15">
      <c r="A27" s="142"/>
      <c r="B27" s="127"/>
      <c r="C27" s="127"/>
      <c r="D27" s="127"/>
      <c r="E27" s="145"/>
    </row>
    <row r="28" spans="1:5" ht="25.5" customHeight="1" x14ac:dyDescent="0.15">
      <c r="A28" s="142"/>
      <c r="B28" s="127"/>
      <c r="C28" s="127"/>
      <c r="D28" s="127"/>
      <c r="E28" s="145"/>
    </row>
    <row r="29" spans="1:5" ht="25.5" customHeight="1" x14ac:dyDescent="0.15">
      <c r="A29" s="146"/>
      <c r="B29" s="147"/>
      <c r="C29" s="147"/>
      <c r="D29" s="147"/>
      <c r="E29" s="148"/>
    </row>
    <row r="30" spans="1:5" ht="25.5" customHeight="1" x14ac:dyDescent="0.15">
      <c r="A30" s="196" t="s">
        <v>95</v>
      </c>
      <c r="E30" s="197" t="s">
        <v>125</v>
      </c>
    </row>
    <row r="31" spans="1:5" ht="25.5" customHeight="1" x14ac:dyDescent="0.15">
      <c r="A31"/>
      <c r="B31"/>
      <c r="C31"/>
      <c r="D31"/>
      <c r="E31"/>
    </row>
    <row r="32" spans="1:5" ht="25.5" customHeight="1" x14ac:dyDescent="0.15">
      <c r="A32"/>
      <c r="B32"/>
      <c r="C32"/>
      <c r="D32"/>
      <c r="E32"/>
    </row>
    <row r="33" spans="1:5" ht="25.5" customHeight="1" x14ac:dyDescent="0.15">
      <c r="A33"/>
      <c r="B33"/>
      <c r="C33"/>
      <c r="D33"/>
      <c r="E33"/>
    </row>
    <row r="34" spans="1:5" ht="25.5" customHeight="1" x14ac:dyDescent="0.15">
      <c r="A34" s="201"/>
      <c r="B34" s="201"/>
      <c r="C34" s="201"/>
      <c r="D34" s="201"/>
      <c r="E34" s="201"/>
    </row>
    <row r="35" spans="1:5" ht="25.5" customHeight="1" x14ac:dyDescent="0.15">
      <c r="A35" s="229" t="s">
        <v>79</v>
      </c>
      <c r="B35" s="229"/>
      <c r="C35" s="229"/>
      <c r="D35" s="229"/>
      <c r="E35" s="203">
        <v>44152</v>
      </c>
    </row>
    <row r="36" spans="1:5" ht="25.5" customHeight="1" thickBot="1" x14ac:dyDescent="0.2">
      <c r="A36" s="129" t="s">
        <v>80</v>
      </c>
      <c r="B36" s="230" t="str">
        <f>$B$2</f>
        <v>パソコン講座「エクセル入門」</v>
      </c>
      <c r="C36" s="231"/>
      <c r="D36" s="130" t="s">
        <v>129</v>
      </c>
      <c r="E36" s="131" t="s">
        <v>81</v>
      </c>
    </row>
    <row r="37" spans="1:5" ht="25.5" customHeight="1" thickTop="1" x14ac:dyDescent="0.15">
      <c r="A37" s="198" t="s">
        <v>82</v>
      </c>
      <c r="B37" s="132" t="s">
        <v>83</v>
      </c>
      <c r="C37" s="133" t="s">
        <v>84</v>
      </c>
      <c r="D37" s="133" t="s">
        <v>85</v>
      </c>
      <c r="E37" s="134" t="s">
        <v>86</v>
      </c>
    </row>
    <row r="38" spans="1:5" ht="25.5" customHeight="1" x14ac:dyDescent="0.15">
      <c r="A38" s="199" t="s">
        <v>87</v>
      </c>
      <c r="B38" s="135" t="s">
        <v>88</v>
      </c>
      <c r="C38" s="195" t="s">
        <v>126</v>
      </c>
      <c r="D38" s="136" t="s">
        <v>89</v>
      </c>
      <c r="E38" s="137"/>
    </row>
    <row r="39" spans="1:5" ht="25.5" customHeight="1" thickBot="1" x14ac:dyDescent="0.2">
      <c r="A39" s="200" t="s">
        <v>90</v>
      </c>
      <c r="B39" s="138" t="s">
        <v>91</v>
      </c>
      <c r="C39" s="139" t="s">
        <v>92</v>
      </c>
      <c r="D39" s="140" t="s">
        <v>85</v>
      </c>
      <c r="E39" s="141" t="s">
        <v>93</v>
      </c>
    </row>
    <row r="40" spans="1:5" ht="25.5" customHeight="1" thickTop="1" x14ac:dyDescent="0.15">
      <c r="A40" s="142" t="s">
        <v>94</v>
      </c>
      <c r="B40" s="127"/>
      <c r="C40" s="127"/>
      <c r="D40" s="143" t="s">
        <v>124</v>
      </c>
      <c r="E40" s="144" t="s">
        <v>123</v>
      </c>
    </row>
    <row r="41" spans="1:5" ht="25.5" customHeight="1" x14ac:dyDescent="0.15">
      <c r="A41" s="142"/>
      <c r="B41" s="127"/>
      <c r="C41" s="127"/>
      <c r="D41" s="127"/>
      <c r="E41" s="145"/>
    </row>
    <row r="42" spans="1:5" ht="25.5" customHeight="1" x14ac:dyDescent="0.15">
      <c r="A42" s="142"/>
      <c r="B42" s="127"/>
      <c r="C42" s="127"/>
      <c r="D42" s="127"/>
      <c r="E42" s="145"/>
    </row>
    <row r="43" spans="1:5" ht="25.5" customHeight="1" x14ac:dyDescent="0.15">
      <c r="A43" s="142"/>
      <c r="B43" s="127"/>
      <c r="C43" s="127"/>
      <c r="D43" s="127"/>
      <c r="E43" s="145"/>
    </row>
    <row r="44" spans="1:5" ht="25.5" customHeight="1" x14ac:dyDescent="0.15">
      <c r="A44" s="142"/>
      <c r="B44" s="127"/>
      <c r="C44" s="127"/>
      <c r="D44" s="127"/>
      <c r="E44" s="145"/>
    </row>
    <row r="45" spans="1:5" ht="25.5" customHeight="1" x14ac:dyDescent="0.15">
      <c r="A45" s="142"/>
      <c r="B45" s="127"/>
      <c r="C45" s="127"/>
      <c r="D45" s="127"/>
      <c r="E45" s="145"/>
    </row>
    <row r="46" spans="1:5" ht="25.5" customHeight="1" x14ac:dyDescent="0.15">
      <c r="A46" s="146"/>
      <c r="B46" s="147"/>
      <c r="C46" s="147"/>
      <c r="D46" s="147"/>
      <c r="E46" s="148"/>
    </row>
    <row r="47" spans="1:5" ht="25.5" customHeight="1" x14ac:dyDescent="0.15">
      <c r="A47" s="196" t="s">
        <v>95</v>
      </c>
      <c r="E47" s="197" t="s">
        <v>125</v>
      </c>
    </row>
    <row r="48" spans="1:5" ht="25.5" customHeight="1" x14ac:dyDescent="0.15">
      <c r="A48"/>
      <c r="B48"/>
      <c r="C48"/>
      <c r="D48"/>
      <c r="E48"/>
    </row>
    <row r="49" spans="1:5" ht="25.5" customHeight="1" x14ac:dyDescent="0.15">
      <c r="A49"/>
      <c r="B49"/>
      <c r="C49"/>
      <c r="D49"/>
      <c r="E49"/>
    </row>
    <row r="50" spans="1:5" ht="25.5" customHeight="1" x14ac:dyDescent="0.15">
      <c r="A50"/>
      <c r="B50"/>
      <c r="C50"/>
      <c r="D50"/>
      <c r="E50"/>
    </row>
    <row r="51" spans="1:5" ht="25.5" customHeight="1" x14ac:dyDescent="0.15">
      <c r="A51" s="201"/>
      <c r="B51" s="201"/>
      <c r="C51" s="201"/>
      <c r="D51" s="201"/>
      <c r="E51" s="201"/>
    </row>
    <row r="52" spans="1:5" ht="25.5" customHeight="1" x14ac:dyDescent="0.15">
      <c r="A52" s="229" t="s">
        <v>79</v>
      </c>
      <c r="B52" s="229"/>
      <c r="C52" s="229"/>
      <c r="D52" s="229"/>
      <c r="E52" s="204">
        <f>E35</f>
        <v>44152</v>
      </c>
    </row>
    <row r="53" spans="1:5" ht="25.5" customHeight="1" thickBot="1" x14ac:dyDescent="0.2">
      <c r="A53" s="129" t="s">
        <v>80</v>
      </c>
      <c r="B53" s="230" t="str">
        <f>$B$2</f>
        <v>パソコン講座「エクセル入門」</v>
      </c>
      <c r="C53" s="231"/>
      <c r="D53" s="130" t="s">
        <v>129</v>
      </c>
      <c r="E53" s="131" t="s">
        <v>81</v>
      </c>
    </row>
    <row r="54" spans="1:5" ht="25.5" customHeight="1" thickTop="1" x14ac:dyDescent="0.15">
      <c r="A54" s="198" t="s">
        <v>82</v>
      </c>
      <c r="B54" s="132" t="s">
        <v>83</v>
      </c>
      <c r="C54" s="133" t="s">
        <v>84</v>
      </c>
      <c r="D54" s="133" t="s">
        <v>85</v>
      </c>
      <c r="E54" s="134" t="s">
        <v>86</v>
      </c>
    </row>
    <row r="55" spans="1:5" ht="25.5" customHeight="1" x14ac:dyDescent="0.15">
      <c r="A55" s="199" t="s">
        <v>87</v>
      </c>
      <c r="B55" s="135" t="s">
        <v>88</v>
      </c>
      <c r="C55" s="195" t="s">
        <v>126</v>
      </c>
      <c r="D55" s="136" t="s">
        <v>89</v>
      </c>
      <c r="E55" s="137"/>
    </row>
    <row r="56" spans="1:5" ht="25.5" customHeight="1" thickBot="1" x14ac:dyDescent="0.2">
      <c r="A56" s="200" t="s">
        <v>90</v>
      </c>
      <c r="B56" s="138" t="s">
        <v>91</v>
      </c>
      <c r="C56" s="139" t="s">
        <v>92</v>
      </c>
      <c r="D56" s="140" t="s">
        <v>85</v>
      </c>
      <c r="E56" s="141" t="s">
        <v>93</v>
      </c>
    </row>
    <row r="57" spans="1:5" ht="25.5" customHeight="1" thickTop="1" x14ac:dyDescent="0.15">
      <c r="A57" s="142" t="s">
        <v>94</v>
      </c>
      <c r="B57" s="127"/>
      <c r="C57" s="127"/>
      <c r="D57" s="143" t="s">
        <v>124</v>
      </c>
      <c r="E57" s="144" t="s">
        <v>123</v>
      </c>
    </row>
    <row r="58" spans="1:5" ht="25.5" customHeight="1" x14ac:dyDescent="0.15">
      <c r="A58" s="142"/>
      <c r="B58" s="127"/>
      <c r="C58" s="127"/>
      <c r="D58" s="127"/>
      <c r="E58" s="145"/>
    </row>
    <row r="59" spans="1:5" ht="25.5" customHeight="1" x14ac:dyDescent="0.15">
      <c r="A59" s="142"/>
      <c r="B59" s="127"/>
      <c r="C59" s="127"/>
      <c r="D59" s="127"/>
      <c r="E59" s="145"/>
    </row>
    <row r="60" spans="1:5" ht="25.5" customHeight="1" x14ac:dyDescent="0.15">
      <c r="A60" s="142"/>
      <c r="B60" s="127"/>
      <c r="C60" s="127"/>
      <c r="D60" s="127"/>
      <c r="E60" s="145"/>
    </row>
    <row r="61" spans="1:5" ht="25.5" customHeight="1" x14ac:dyDescent="0.15">
      <c r="A61" s="142"/>
      <c r="B61" s="127"/>
      <c r="C61" s="127"/>
      <c r="D61" s="127"/>
      <c r="E61" s="145"/>
    </row>
    <row r="62" spans="1:5" ht="25.5" customHeight="1" x14ac:dyDescent="0.15">
      <c r="A62" s="142"/>
      <c r="B62" s="127"/>
      <c r="C62" s="127"/>
      <c r="D62" s="127"/>
      <c r="E62" s="145"/>
    </row>
    <row r="63" spans="1:5" ht="25.5" customHeight="1" x14ac:dyDescent="0.15">
      <c r="A63" s="146"/>
      <c r="B63" s="147"/>
      <c r="C63" s="147"/>
      <c r="D63" s="147"/>
      <c r="E63" s="148"/>
    </row>
    <row r="64" spans="1:5" ht="25.5" customHeight="1" x14ac:dyDescent="0.15">
      <c r="A64" s="196" t="s">
        <v>95</v>
      </c>
      <c r="E64" s="197" t="s">
        <v>125</v>
      </c>
    </row>
    <row r="65" spans="1:5" ht="25.5" customHeight="1" x14ac:dyDescent="0.15">
      <c r="A65"/>
      <c r="B65"/>
      <c r="C65"/>
      <c r="D65"/>
      <c r="E65"/>
    </row>
    <row r="66" spans="1:5" ht="25.5" customHeight="1" x14ac:dyDescent="0.15">
      <c r="A66"/>
      <c r="B66"/>
      <c r="C66"/>
      <c r="D66"/>
      <c r="E66"/>
    </row>
    <row r="67" spans="1:5" ht="25.5" customHeight="1" x14ac:dyDescent="0.15">
      <c r="A67"/>
      <c r="B67"/>
      <c r="C67"/>
      <c r="D67"/>
      <c r="E67"/>
    </row>
    <row r="68" spans="1:5" ht="25.5" customHeight="1" x14ac:dyDescent="0.15">
      <c r="A68" s="201"/>
      <c r="B68" s="201"/>
      <c r="C68" s="201"/>
      <c r="D68" s="201"/>
      <c r="E68" s="201"/>
    </row>
    <row r="69" spans="1:5" ht="25.5" customHeight="1" x14ac:dyDescent="0.15">
      <c r="A69" s="229" t="s">
        <v>79</v>
      </c>
      <c r="B69" s="229"/>
      <c r="C69" s="229"/>
      <c r="D69" s="229"/>
      <c r="E69" s="203">
        <v>44159</v>
      </c>
    </row>
    <row r="70" spans="1:5" ht="25.5" customHeight="1" thickBot="1" x14ac:dyDescent="0.2">
      <c r="A70" s="129" t="s">
        <v>80</v>
      </c>
      <c r="B70" s="230" t="str">
        <f>$B$2</f>
        <v>パソコン講座「エクセル入門」</v>
      </c>
      <c r="C70" s="231"/>
      <c r="D70" s="130" t="s">
        <v>127</v>
      </c>
      <c r="E70" s="131" t="s">
        <v>81</v>
      </c>
    </row>
    <row r="71" spans="1:5" ht="25.5" customHeight="1" thickTop="1" x14ac:dyDescent="0.15">
      <c r="A71" s="198" t="s">
        <v>82</v>
      </c>
      <c r="B71" s="132" t="s">
        <v>83</v>
      </c>
      <c r="C71" s="133" t="s">
        <v>84</v>
      </c>
      <c r="D71" s="133" t="s">
        <v>85</v>
      </c>
      <c r="E71" s="134" t="s">
        <v>86</v>
      </c>
    </row>
    <row r="72" spans="1:5" ht="25.5" customHeight="1" x14ac:dyDescent="0.15">
      <c r="A72" s="199" t="s">
        <v>87</v>
      </c>
      <c r="B72" s="135" t="s">
        <v>88</v>
      </c>
      <c r="C72" s="195" t="s">
        <v>126</v>
      </c>
      <c r="D72" s="136" t="s">
        <v>89</v>
      </c>
      <c r="E72" s="137"/>
    </row>
    <row r="73" spans="1:5" ht="25.5" customHeight="1" thickBot="1" x14ac:dyDescent="0.2">
      <c r="A73" s="200" t="s">
        <v>90</v>
      </c>
      <c r="B73" s="138" t="s">
        <v>91</v>
      </c>
      <c r="C73" s="139" t="s">
        <v>92</v>
      </c>
      <c r="D73" s="140" t="s">
        <v>85</v>
      </c>
      <c r="E73" s="141" t="s">
        <v>93</v>
      </c>
    </row>
    <row r="74" spans="1:5" ht="25.5" customHeight="1" thickTop="1" x14ac:dyDescent="0.15">
      <c r="A74" s="142" t="s">
        <v>94</v>
      </c>
      <c r="B74" s="127"/>
      <c r="C74" s="127"/>
      <c r="D74" s="143" t="s">
        <v>124</v>
      </c>
      <c r="E74" s="144" t="s">
        <v>123</v>
      </c>
    </row>
    <row r="75" spans="1:5" ht="25.5" customHeight="1" x14ac:dyDescent="0.15">
      <c r="A75" s="142"/>
      <c r="B75" s="127"/>
      <c r="C75" s="127"/>
      <c r="D75" s="127"/>
      <c r="E75" s="145"/>
    </row>
    <row r="76" spans="1:5" ht="25.5" customHeight="1" x14ac:dyDescent="0.15">
      <c r="A76" s="142"/>
      <c r="B76" s="127"/>
      <c r="C76" s="127"/>
      <c r="D76" s="127"/>
      <c r="E76" s="145"/>
    </row>
    <row r="77" spans="1:5" ht="25.5" customHeight="1" x14ac:dyDescent="0.15">
      <c r="A77" s="142"/>
      <c r="B77" s="127"/>
      <c r="C77" s="127"/>
      <c r="D77" s="127"/>
      <c r="E77" s="145"/>
    </row>
    <row r="78" spans="1:5" ht="25.5" customHeight="1" x14ac:dyDescent="0.15">
      <c r="A78" s="142"/>
      <c r="B78" s="127"/>
      <c r="C78" s="127"/>
      <c r="D78" s="127"/>
      <c r="E78" s="145"/>
    </row>
    <row r="79" spans="1:5" ht="25.5" customHeight="1" x14ac:dyDescent="0.15">
      <c r="A79" s="142"/>
      <c r="B79" s="127"/>
      <c r="C79" s="127"/>
      <c r="D79" s="127"/>
      <c r="E79" s="145"/>
    </row>
    <row r="80" spans="1:5" ht="25.5" customHeight="1" x14ac:dyDescent="0.15">
      <c r="A80" s="146"/>
      <c r="B80" s="147"/>
      <c r="C80" s="147"/>
      <c r="D80" s="147"/>
      <c r="E80" s="148"/>
    </row>
    <row r="81" spans="1:5" ht="25.5" customHeight="1" x14ac:dyDescent="0.15">
      <c r="A81" s="196" t="s">
        <v>95</v>
      </c>
      <c r="E81" s="197" t="s">
        <v>125</v>
      </c>
    </row>
    <row r="82" spans="1:5" ht="25.5" customHeight="1" x14ac:dyDescent="0.15">
      <c r="A82"/>
      <c r="B82"/>
      <c r="C82"/>
      <c r="D82"/>
      <c r="E82"/>
    </row>
    <row r="83" spans="1:5" ht="25.5" customHeight="1" x14ac:dyDescent="0.15">
      <c r="A83"/>
      <c r="B83"/>
      <c r="C83"/>
      <c r="D83"/>
      <c r="E83"/>
    </row>
    <row r="84" spans="1:5" ht="25.5" customHeight="1" x14ac:dyDescent="0.15">
      <c r="A84"/>
      <c r="B84"/>
      <c r="C84"/>
      <c r="D84"/>
      <c r="E84"/>
    </row>
    <row r="85" spans="1:5" ht="25.5" customHeight="1" x14ac:dyDescent="0.15">
      <c r="A85" s="201"/>
      <c r="B85" s="201"/>
      <c r="C85" s="201"/>
      <c r="D85" s="201"/>
      <c r="E85" s="201"/>
    </row>
    <row r="86" spans="1:5" ht="25.5" customHeight="1" x14ac:dyDescent="0.15">
      <c r="A86" s="229" t="s">
        <v>79</v>
      </c>
      <c r="B86" s="229"/>
      <c r="C86" s="229"/>
      <c r="D86" s="229"/>
      <c r="E86" s="204">
        <f>E69</f>
        <v>44159</v>
      </c>
    </row>
    <row r="87" spans="1:5" ht="25.5" customHeight="1" thickBot="1" x14ac:dyDescent="0.2">
      <c r="A87" s="129" t="s">
        <v>80</v>
      </c>
      <c r="B87" s="230" t="str">
        <f>$B$2</f>
        <v>パソコン講座「エクセル入門」</v>
      </c>
      <c r="C87" s="231"/>
      <c r="D87" s="130" t="s">
        <v>127</v>
      </c>
      <c r="E87" s="131" t="s">
        <v>81</v>
      </c>
    </row>
    <row r="88" spans="1:5" ht="25.5" customHeight="1" thickTop="1" x14ac:dyDescent="0.15">
      <c r="A88" s="198" t="s">
        <v>82</v>
      </c>
      <c r="B88" s="132" t="s">
        <v>83</v>
      </c>
      <c r="C88" s="133" t="s">
        <v>84</v>
      </c>
      <c r="D88" s="133" t="s">
        <v>85</v>
      </c>
      <c r="E88" s="134" t="s">
        <v>86</v>
      </c>
    </row>
    <row r="89" spans="1:5" ht="25.5" customHeight="1" x14ac:dyDescent="0.15">
      <c r="A89" s="199" t="s">
        <v>87</v>
      </c>
      <c r="B89" s="135" t="s">
        <v>88</v>
      </c>
      <c r="C89" s="195" t="s">
        <v>126</v>
      </c>
      <c r="D89" s="136" t="s">
        <v>89</v>
      </c>
      <c r="E89" s="137"/>
    </row>
    <row r="90" spans="1:5" ht="25.5" customHeight="1" thickBot="1" x14ac:dyDescent="0.2">
      <c r="A90" s="200" t="s">
        <v>90</v>
      </c>
      <c r="B90" s="138" t="s">
        <v>91</v>
      </c>
      <c r="C90" s="139" t="s">
        <v>92</v>
      </c>
      <c r="D90" s="140" t="s">
        <v>85</v>
      </c>
      <c r="E90" s="141" t="s">
        <v>93</v>
      </c>
    </row>
    <row r="91" spans="1:5" ht="25.5" customHeight="1" thickTop="1" x14ac:dyDescent="0.15">
      <c r="A91" s="142" t="s">
        <v>94</v>
      </c>
      <c r="B91" s="127"/>
      <c r="C91" s="127"/>
      <c r="D91" s="143" t="s">
        <v>124</v>
      </c>
      <c r="E91" s="144" t="s">
        <v>123</v>
      </c>
    </row>
    <row r="92" spans="1:5" ht="25.5" customHeight="1" x14ac:dyDescent="0.15">
      <c r="A92" s="142"/>
      <c r="B92" s="127"/>
      <c r="C92" s="127"/>
      <c r="D92" s="127"/>
      <c r="E92" s="145"/>
    </row>
    <row r="93" spans="1:5" ht="25.5" customHeight="1" x14ac:dyDescent="0.15">
      <c r="A93" s="142"/>
      <c r="B93" s="127"/>
      <c r="C93" s="127"/>
      <c r="D93" s="127"/>
      <c r="E93" s="145"/>
    </row>
    <row r="94" spans="1:5" ht="25.5" customHeight="1" x14ac:dyDescent="0.15">
      <c r="A94" s="142"/>
      <c r="B94" s="127"/>
      <c r="C94" s="127"/>
      <c r="D94" s="127"/>
      <c r="E94" s="145"/>
    </row>
    <row r="95" spans="1:5" ht="25.5" customHeight="1" x14ac:dyDescent="0.15">
      <c r="A95" s="142"/>
      <c r="B95" s="127"/>
      <c r="C95" s="127"/>
      <c r="D95" s="127"/>
      <c r="E95" s="145"/>
    </row>
    <row r="96" spans="1:5" ht="25.5" customHeight="1" x14ac:dyDescent="0.15">
      <c r="A96" s="142"/>
      <c r="B96" s="127"/>
      <c r="C96" s="127"/>
      <c r="D96" s="127"/>
      <c r="E96" s="145"/>
    </row>
    <row r="97" spans="1:5" ht="25.5" customHeight="1" x14ac:dyDescent="0.15">
      <c r="A97" s="146"/>
      <c r="B97" s="147"/>
      <c r="C97" s="147"/>
      <c r="D97" s="147"/>
      <c r="E97" s="148"/>
    </row>
    <row r="98" spans="1:5" ht="25.5" customHeight="1" x14ac:dyDescent="0.15">
      <c r="A98" s="196" t="s">
        <v>95</v>
      </c>
      <c r="E98" s="197" t="s">
        <v>125</v>
      </c>
    </row>
    <row r="99" spans="1:5" ht="25.5" customHeight="1" x14ac:dyDescent="0.15">
      <c r="A99"/>
      <c r="B99"/>
      <c r="C99"/>
      <c r="D99"/>
      <c r="E99"/>
    </row>
    <row r="100" spans="1:5" ht="25.5" customHeight="1" x14ac:dyDescent="0.15">
      <c r="A100"/>
      <c r="B100"/>
      <c r="C100"/>
      <c r="D100"/>
      <c r="E100"/>
    </row>
    <row r="101" spans="1:5" ht="25.5" customHeight="1" x14ac:dyDescent="0.15">
      <c r="A101"/>
      <c r="B101"/>
      <c r="C101"/>
      <c r="D101"/>
      <c r="E101"/>
    </row>
    <row r="102" spans="1:5" ht="25.5" customHeight="1" x14ac:dyDescent="0.15">
      <c r="A102" s="201"/>
      <c r="B102" s="201"/>
      <c r="C102" s="201"/>
      <c r="D102" s="201"/>
      <c r="E102" s="201"/>
    </row>
    <row r="103" spans="1:5" ht="25.5" customHeight="1" x14ac:dyDescent="0.15"/>
    <row r="104" spans="1:5" ht="25.5" customHeight="1" x14ac:dyDescent="0.15"/>
    <row r="105" spans="1:5" ht="25.5" customHeight="1" x14ac:dyDescent="0.15"/>
    <row r="106" spans="1:5" ht="25.5" customHeight="1" x14ac:dyDescent="0.15"/>
    <row r="107" spans="1:5" ht="25.5" customHeight="1" x14ac:dyDescent="0.15"/>
    <row r="108" spans="1:5" ht="25.5" customHeight="1" x14ac:dyDescent="0.15"/>
    <row r="109" spans="1:5" ht="25.5" customHeight="1" x14ac:dyDescent="0.15"/>
    <row r="110" spans="1:5" ht="25.5" customHeight="1" x14ac:dyDescent="0.15"/>
    <row r="111" spans="1:5" ht="25.5" customHeight="1" x14ac:dyDescent="0.15"/>
    <row r="112" spans="1:5" ht="25.5" customHeight="1" x14ac:dyDescent="0.15"/>
    <row r="113" ht="25.5" customHeight="1" x14ac:dyDescent="0.15"/>
    <row r="114" ht="25.5" customHeight="1" x14ac:dyDescent="0.15"/>
    <row r="115" ht="25.5" customHeight="1" x14ac:dyDescent="0.15"/>
    <row r="116" ht="25.5" customHeight="1" x14ac:dyDescent="0.15"/>
    <row r="117" ht="25.5" customHeight="1" x14ac:dyDescent="0.15"/>
    <row r="118" ht="25.5" customHeight="1" x14ac:dyDescent="0.15"/>
    <row r="119" ht="25.5" customHeight="1" x14ac:dyDescent="0.15"/>
    <row r="120" ht="25.5" customHeight="1" x14ac:dyDescent="0.15"/>
    <row r="121" ht="25.5" customHeight="1" x14ac:dyDescent="0.15"/>
    <row r="122" ht="25.5" customHeight="1" x14ac:dyDescent="0.15"/>
    <row r="123" ht="25.5" customHeight="1" x14ac:dyDescent="0.15"/>
    <row r="124" ht="25.5" customHeight="1" x14ac:dyDescent="0.15"/>
    <row r="125" ht="25.5" customHeight="1" x14ac:dyDescent="0.15"/>
    <row r="126" ht="25.5" customHeight="1" x14ac:dyDescent="0.15"/>
    <row r="127" ht="25.5" customHeight="1" x14ac:dyDescent="0.15"/>
    <row r="128" ht="25.5" customHeight="1" x14ac:dyDescent="0.15"/>
    <row r="129" ht="25.5" customHeight="1" x14ac:dyDescent="0.15"/>
    <row r="130" ht="25.5" customHeight="1" x14ac:dyDescent="0.15"/>
    <row r="131" ht="25.5" customHeight="1" x14ac:dyDescent="0.15"/>
    <row r="132" ht="25.5" customHeight="1" x14ac:dyDescent="0.15"/>
    <row r="133" ht="25.5" customHeight="1" x14ac:dyDescent="0.15"/>
    <row r="134" ht="25.5" customHeight="1" x14ac:dyDescent="0.15"/>
    <row r="135" ht="25.5" customHeight="1" x14ac:dyDescent="0.15"/>
    <row r="136" ht="25.5" customHeight="1" x14ac:dyDescent="0.15"/>
    <row r="137" ht="25.5" customHeight="1" x14ac:dyDescent="0.15"/>
    <row r="138" ht="25.5" customHeight="1" x14ac:dyDescent="0.15"/>
    <row r="139" ht="25.5" customHeight="1" x14ac:dyDescent="0.15"/>
    <row r="140" ht="25.5" customHeight="1" x14ac:dyDescent="0.15"/>
    <row r="141" ht="25.5" customHeight="1" x14ac:dyDescent="0.15"/>
    <row r="142" ht="25.5" customHeight="1" x14ac:dyDescent="0.15"/>
    <row r="143" ht="25.5" customHeight="1" x14ac:dyDescent="0.15"/>
    <row r="144" ht="25.5" customHeight="1" x14ac:dyDescent="0.15"/>
    <row r="145" ht="25.5" customHeight="1" x14ac:dyDescent="0.15"/>
    <row r="146" ht="25.5" customHeight="1" x14ac:dyDescent="0.15"/>
    <row r="147" ht="25.5" customHeight="1" x14ac:dyDescent="0.15"/>
    <row r="148" ht="25.5" customHeight="1" x14ac:dyDescent="0.15"/>
    <row r="149" ht="25.5" customHeight="1" x14ac:dyDescent="0.15"/>
    <row r="150" ht="25.5" customHeight="1" x14ac:dyDescent="0.15"/>
    <row r="151" ht="25.5" customHeight="1" x14ac:dyDescent="0.15"/>
    <row r="152" ht="25.5" customHeight="1" x14ac:dyDescent="0.15"/>
    <row r="153" ht="25.5" customHeight="1" x14ac:dyDescent="0.15"/>
    <row r="154" ht="25.5" customHeight="1" x14ac:dyDescent="0.15"/>
    <row r="155" ht="25.5" customHeight="1" x14ac:dyDescent="0.15"/>
    <row r="156" ht="25.5" customHeight="1" x14ac:dyDescent="0.15"/>
    <row r="157" ht="25.5" customHeight="1" x14ac:dyDescent="0.15"/>
    <row r="158" ht="25.5" customHeight="1" x14ac:dyDescent="0.15"/>
    <row r="159" ht="25.5" customHeight="1" x14ac:dyDescent="0.15"/>
    <row r="160" ht="25.5" customHeight="1" x14ac:dyDescent="0.15"/>
    <row r="161" ht="25.5" customHeight="1" x14ac:dyDescent="0.15"/>
    <row r="162" ht="25.5" customHeight="1" x14ac:dyDescent="0.15"/>
    <row r="163" ht="25.5" customHeight="1" x14ac:dyDescent="0.15"/>
    <row r="164" ht="25.5" customHeight="1" x14ac:dyDescent="0.15"/>
    <row r="165" ht="25.5" customHeight="1" x14ac:dyDescent="0.15"/>
    <row r="166" ht="25.5" customHeight="1" x14ac:dyDescent="0.15"/>
    <row r="167" ht="25.5" customHeight="1" x14ac:dyDescent="0.15"/>
    <row r="168" ht="25.5" customHeight="1" x14ac:dyDescent="0.15"/>
    <row r="169" ht="25.5" customHeight="1" x14ac:dyDescent="0.15"/>
    <row r="170" ht="25.5" customHeight="1" x14ac:dyDescent="0.15"/>
    <row r="171" ht="25.5" customHeight="1" x14ac:dyDescent="0.15"/>
    <row r="172" ht="25.5" customHeight="1" x14ac:dyDescent="0.15"/>
    <row r="173" ht="25.5" customHeight="1" x14ac:dyDescent="0.15"/>
    <row r="174" ht="25.5" customHeight="1" x14ac:dyDescent="0.15"/>
    <row r="175" ht="25.5" customHeight="1" x14ac:dyDescent="0.15"/>
    <row r="176" ht="25.5" customHeight="1" x14ac:dyDescent="0.15"/>
    <row r="177" ht="25.5" customHeight="1" x14ac:dyDescent="0.15"/>
    <row r="178" ht="25.5" customHeight="1" x14ac:dyDescent="0.15"/>
    <row r="179" ht="25.5" customHeight="1" x14ac:dyDescent="0.15"/>
    <row r="180" ht="25.5" customHeight="1" x14ac:dyDescent="0.15"/>
    <row r="181" ht="25.5" customHeight="1" x14ac:dyDescent="0.15"/>
    <row r="182" ht="25.5" customHeight="1" x14ac:dyDescent="0.15"/>
    <row r="183" ht="25.5" customHeight="1" x14ac:dyDescent="0.15"/>
    <row r="184" ht="25.5" customHeight="1" x14ac:dyDescent="0.15"/>
    <row r="185" ht="25.5" customHeight="1" x14ac:dyDescent="0.15"/>
    <row r="186" ht="25.5" customHeight="1" x14ac:dyDescent="0.15"/>
    <row r="187" ht="25.5" customHeight="1" x14ac:dyDescent="0.15"/>
    <row r="188" ht="25.5" customHeight="1" x14ac:dyDescent="0.15"/>
    <row r="189" ht="25.5" customHeight="1" x14ac:dyDescent="0.15"/>
    <row r="190" ht="25.5" customHeight="1" x14ac:dyDescent="0.15"/>
    <row r="191" ht="25.5" customHeight="1" x14ac:dyDescent="0.15"/>
    <row r="192" ht="25.5" customHeight="1" x14ac:dyDescent="0.15"/>
    <row r="193" ht="25.5" customHeight="1" x14ac:dyDescent="0.15"/>
    <row r="194" ht="25.5" customHeight="1" x14ac:dyDescent="0.15"/>
    <row r="195" ht="25.5" customHeight="1" x14ac:dyDescent="0.15"/>
    <row r="196" ht="25.5" customHeight="1" x14ac:dyDescent="0.15"/>
    <row r="197" ht="25.5" customHeight="1" x14ac:dyDescent="0.15"/>
    <row r="198" ht="25.5" customHeight="1" x14ac:dyDescent="0.15"/>
    <row r="199" ht="25.5" customHeight="1" x14ac:dyDescent="0.15"/>
    <row r="200" ht="25.5" customHeight="1" x14ac:dyDescent="0.15"/>
    <row r="201" ht="25.5" customHeight="1" x14ac:dyDescent="0.15"/>
    <row r="202" ht="25.5" customHeight="1" x14ac:dyDescent="0.15"/>
    <row r="203" ht="25.5" customHeight="1" x14ac:dyDescent="0.15"/>
    <row r="204" ht="25.5" customHeight="1" x14ac:dyDescent="0.15"/>
    <row r="205" ht="25.5" customHeight="1" x14ac:dyDescent="0.15"/>
    <row r="206" ht="25.5" customHeight="1" x14ac:dyDescent="0.15"/>
    <row r="207" ht="25.5" customHeight="1" x14ac:dyDescent="0.15"/>
    <row r="208" ht="25.5" customHeight="1" x14ac:dyDescent="0.15"/>
    <row r="209" ht="25.5" customHeight="1" x14ac:dyDescent="0.15"/>
    <row r="210" ht="25.5" customHeight="1" x14ac:dyDescent="0.15"/>
    <row r="211" ht="25.5" customHeight="1" x14ac:dyDescent="0.15"/>
    <row r="212" ht="25.5" customHeight="1" x14ac:dyDescent="0.15"/>
    <row r="213" ht="25.5" customHeight="1" x14ac:dyDescent="0.15"/>
    <row r="214" ht="25.5" customHeight="1" x14ac:dyDescent="0.15"/>
    <row r="215" ht="25.5" customHeight="1" x14ac:dyDescent="0.15"/>
    <row r="216" ht="25.5" customHeight="1" x14ac:dyDescent="0.15"/>
    <row r="217" ht="25.5" customHeight="1" x14ac:dyDescent="0.15"/>
    <row r="218" ht="25.5" customHeight="1" x14ac:dyDescent="0.15"/>
    <row r="219" ht="25.5" customHeight="1" x14ac:dyDescent="0.15"/>
    <row r="220" ht="25.5" customHeight="1" x14ac:dyDescent="0.15"/>
    <row r="221" ht="25.5" customHeight="1" x14ac:dyDescent="0.15"/>
    <row r="222" ht="25.5" customHeight="1" x14ac:dyDescent="0.15"/>
    <row r="223" ht="25.5" customHeight="1" x14ac:dyDescent="0.15"/>
    <row r="224" ht="25.5" customHeight="1" x14ac:dyDescent="0.15"/>
    <row r="225" ht="25.5" customHeight="1" x14ac:dyDescent="0.15"/>
    <row r="226" ht="25.5" customHeight="1" x14ac:dyDescent="0.15"/>
    <row r="227" ht="25.5" customHeight="1" x14ac:dyDescent="0.15"/>
    <row r="228" ht="25.5" customHeight="1" x14ac:dyDescent="0.15"/>
    <row r="229" ht="25.5" customHeight="1" x14ac:dyDescent="0.15"/>
    <row r="230" ht="25.5" customHeight="1" x14ac:dyDescent="0.15"/>
    <row r="231" ht="25.5" customHeight="1" x14ac:dyDescent="0.15"/>
    <row r="232" ht="25.5" customHeight="1" x14ac:dyDescent="0.15"/>
    <row r="233" ht="25.5" customHeight="1" x14ac:dyDescent="0.15"/>
    <row r="234" ht="25.5" customHeight="1" x14ac:dyDescent="0.15"/>
    <row r="235" ht="25.5" customHeight="1" x14ac:dyDescent="0.15"/>
    <row r="236" ht="25.5" customHeight="1" x14ac:dyDescent="0.15"/>
    <row r="237" ht="25.5" customHeight="1" x14ac:dyDescent="0.15"/>
    <row r="238" ht="25.5" customHeight="1" x14ac:dyDescent="0.15"/>
    <row r="239" ht="25.5" customHeight="1" x14ac:dyDescent="0.15"/>
    <row r="240" ht="25.5" customHeight="1" x14ac:dyDescent="0.15"/>
    <row r="241" ht="25.5" customHeight="1" x14ac:dyDescent="0.15"/>
    <row r="242" ht="25.5" customHeight="1" x14ac:dyDescent="0.15"/>
    <row r="243" ht="25.5" customHeight="1" x14ac:dyDescent="0.15"/>
    <row r="244" ht="25.5" customHeight="1" x14ac:dyDescent="0.15"/>
    <row r="245" ht="25.5" customHeight="1" x14ac:dyDescent="0.15"/>
    <row r="246" ht="25.5" customHeight="1" x14ac:dyDescent="0.15"/>
    <row r="247" ht="25.5" customHeight="1" x14ac:dyDescent="0.15"/>
    <row r="248" ht="25.5" customHeight="1" x14ac:dyDescent="0.15"/>
    <row r="249" ht="25.5" customHeight="1" x14ac:dyDescent="0.15"/>
    <row r="250" ht="25.5" customHeight="1" x14ac:dyDescent="0.15"/>
    <row r="251" ht="25.5" customHeight="1" x14ac:dyDescent="0.15"/>
    <row r="252" ht="25.5" customHeight="1" x14ac:dyDescent="0.15"/>
    <row r="253" ht="25.5" customHeight="1" x14ac:dyDescent="0.15"/>
    <row r="254" ht="25.5" customHeight="1" x14ac:dyDescent="0.15"/>
    <row r="255" ht="25.5" customHeight="1" x14ac:dyDescent="0.15"/>
    <row r="256" ht="25.5" customHeight="1" x14ac:dyDescent="0.15"/>
    <row r="257" ht="25.5" customHeight="1" x14ac:dyDescent="0.15"/>
    <row r="258" ht="25.5" customHeight="1" x14ac:dyDescent="0.15"/>
    <row r="259" ht="25.5" customHeight="1" x14ac:dyDescent="0.15"/>
    <row r="260" ht="25.5" customHeight="1" x14ac:dyDescent="0.15"/>
    <row r="261" ht="25.5" customHeight="1" x14ac:dyDescent="0.15"/>
    <row r="262" ht="25.5" customHeight="1" x14ac:dyDescent="0.15"/>
    <row r="263" ht="25.5" customHeight="1" x14ac:dyDescent="0.15"/>
    <row r="264" ht="25.5" customHeight="1" x14ac:dyDescent="0.15"/>
    <row r="265" ht="25.5" customHeight="1" x14ac:dyDescent="0.15"/>
    <row r="266" ht="25.5" customHeight="1" x14ac:dyDescent="0.15"/>
    <row r="267" ht="25.5" customHeight="1" x14ac:dyDescent="0.15"/>
    <row r="268" ht="25.5" customHeight="1" x14ac:dyDescent="0.15"/>
    <row r="269" ht="25.5" customHeight="1" x14ac:dyDescent="0.15"/>
    <row r="270" ht="25.5" customHeight="1" x14ac:dyDescent="0.15"/>
    <row r="271" ht="25.5" customHeight="1" x14ac:dyDescent="0.15"/>
    <row r="272" ht="25.5" customHeight="1" x14ac:dyDescent="0.15"/>
    <row r="273" ht="25.5" customHeight="1" x14ac:dyDescent="0.15"/>
    <row r="274" ht="25.5" customHeight="1" x14ac:dyDescent="0.15"/>
    <row r="275" ht="25.5" customHeight="1" x14ac:dyDescent="0.15"/>
    <row r="276" ht="25.5" customHeight="1" x14ac:dyDescent="0.15"/>
    <row r="277" ht="25.5" customHeight="1" x14ac:dyDescent="0.15"/>
    <row r="278" ht="25.5" customHeight="1" x14ac:dyDescent="0.15"/>
    <row r="279" ht="25.5" customHeight="1" x14ac:dyDescent="0.15"/>
    <row r="280" ht="25.5" customHeight="1" x14ac:dyDescent="0.15"/>
    <row r="281" ht="25.5" customHeight="1" x14ac:dyDescent="0.15"/>
    <row r="282" ht="25.5" customHeight="1" x14ac:dyDescent="0.15"/>
    <row r="283" ht="25.5" customHeight="1" x14ac:dyDescent="0.15"/>
    <row r="284" ht="25.5" customHeight="1" x14ac:dyDescent="0.15"/>
    <row r="285" ht="25.5" customHeight="1" x14ac:dyDescent="0.15"/>
    <row r="286" ht="25.5" customHeight="1" x14ac:dyDescent="0.15"/>
    <row r="287" ht="25.5" customHeight="1" x14ac:dyDescent="0.15"/>
    <row r="288" ht="25.5" customHeight="1" x14ac:dyDescent="0.15"/>
    <row r="289" ht="25.5" customHeight="1" x14ac:dyDescent="0.15"/>
    <row r="290" ht="25.5" customHeight="1" x14ac:dyDescent="0.15"/>
    <row r="291" ht="25.5" customHeight="1" x14ac:dyDescent="0.15"/>
    <row r="292" ht="25.5" customHeight="1" x14ac:dyDescent="0.15"/>
    <row r="293" ht="25.5" customHeight="1" x14ac:dyDescent="0.15"/>
    <row r="294" ht="25.5" customHeight="1" x14ac:dyDescent="0.15"/>
    <row r="295" ht="25.5" customHeight="1" x14ac:dyDescent="0.15"/>
    <row r="296" ht="25.5" customHeight="1" x14ac:dyDescent="0.15"/>
    <row r="297" ht="25.5" customHeight="1" x14ac:dyDescent="0.15"/>
    <row r="298" ht="25.5" customHeight="1" x14ac:dyDescent="0.15"/>
    <row r="299" ht="25.5" customHeight="1" x14ac:dyDescent="0.15"/>
    <row r="300" ht="25.5" customHeight="1" x14ac:dyDescent="0.15"/>
    <row r="301" ht="25.5" customHeight="1" x14ac:dyDescent="0.15"/>
    <row r="302" ht="25.5" customHeight="1" x14ac:dyDescent="0.15"/>
    <row r="303" ht="25.5" customHeight="1" x14ac:dyDescent="0.15"/>
    <row r="304" ht="25.5" customHeight="1" x14ac:dyDescent="0.15"/>
    <row r="305" ht="25.5" customHeight="1" x14ac:dyDescent="0.15"/>
    <row r="306" ht="25.5" customHeight="1" x14ac:dyDescent="0.15"/>
    <row r="307" ht="25.5" customHeight="1" x14ac:dyDescent="0.15"/>
    <row r="308" ht="25.5" customHeight="1" x14ac:dyDescent="0.15"/>
    <row r="309" ht="25.5" customHeight="1" x14ac:dyDescent="0.15"/>
    <row r="310" ht="25.5" customHeight="1" x14ac:dyDescent="0.15"/>
    <row r="311" ht="25.5" customHeight="1" x14ac:dyDescent="0.15"/>
    <row r="312" ht="25.5" customHeight="1" x14ac:dyDescent="0.15"/>
    <row r="313" ht="25.5" customHeight="1" x14ac:dyDescent="0.15"/>
    <row r="314" ht="25.5" customHeight="1" x14ac:dyDescent="0.15"/>
    <row r="315" ht="25.5" customHeight="1" x14ac:dyDescent="0.15"/>
    <row r="316" ht="25.5" customHeight="1" x14ac:dyDescent="0.15"/>
    <row r="317" ht="25.5" customHeight="1" x14ac:dyDescent="0.15"/>
    <row r="318" ht="25.5" customHeight="1" x14ac:dyDescent="0.15"/>
    <row r="319" ht="25.5" customHeight="1" x14ac:dyDescent="0.15"/>
    <row r="320" ht="25.5" customHeight="1" x14ac:dyDescent="0.15"/>
  </sheetData>
  <mergeCells count="12">
    <mergeCell ref="A69:D69"/>
    <mergeCell ref="B70:C70"/>
    <mergeCell ref="A86:D86"/>
    <mergeCell ref="B87:C87"/>
    <mergeCell ref="A1:D1"/>
    <mergeCell ref="B2:C2"/>
    <mergeCell ref="A18:D18"/>
    <mergeCell ref="B19:C19"/>
    <mergeCell ref="A35:D35"/>
    <mergeCell ref="B36:C36"/>
    <mergeCell ref="A52:D52"/>
    <mergeCell ref="B53:C53"/>
  </mergeCells>
  <phoneticPr fontId="1"/>
  <pageMargins left="0.23809523809523808" right="0.16369047619047619" top="0.19685039370078741" bottom="0.19685039370078741" header="0.23622047244094491" footer="0.19685039370078741"/>
  <pageSetup paperSize="11" orientation="landscape" r:id="rId1"/>
  <headerFooter alignWithMargins="0"/>
  <rowBreaks count="5" manualBreakCount="5">
    <brk id="17" max="16383" man="1"/>
    <brk id="34" max="16383" man="1"/>
    <brk id="51" max="16383" man="1"/>
    <brk id="68" max="16383" man="1"/>
    <brk id="8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1日目</vt:lpstr>
      <vt:lpstr>2日目</vt:lpstr>
      <vt:lpstr>3日目</vt:lpstr>
      <vt:lpstr>まとめ</vt:lpstr>
      <vt:lpstr>入力の仕方</vt:lpstr>
      <vt:lpstr>原簿</vt:lpstr>
      <vt:lpstr>アンケート用紙(ちょっと一言）</vt:lpstr>
      <vt:lpstr>'1日目'!Print_Area</vt:lpstr>
      <vt:lpstr>'2日目'!Print_Area</vt:lpstr>
      <vt:lpstr>'3日目'!Print_Area</vt:lpstr>
      <vt:lpstr>まとめ!Print_Area</vt:lpstr>
      <vt:lpstr>原簿!Print_Area</vt:lpstr>
      <vt:lpstr>入力の仕方!Print_Area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22224 吉野　真哉</cp:lastModifiedBy>
  <cp:lastPrinted>2020-11-08T04:49:44Z</cp:lastPrinted>
  <dcterms:modified xsi:type="dcterms:W3CDTF">2020-11-26T05:35:38Z</dcterms:modified>
</cp:coreProperties>
</file>