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C:\Users\haruy\デスクトップ\"/>
    </mc:Choice>
  </mc:AlternateContent>
  <xr:revisionPtr revIDLastSave="0" documentId="13_ncr:1_{B81A1848-2FC1-490E-AB10-F7FFBF2C1D2A}" xr6:coauthVersionLast="47" xr6:coauthVersionMax="47" xr10:uidLastSave="{00000000-0000-0000-0000-000000000000}"/>
  <bookViews>
    <workbookView xWindow="2544" yWindow="576" windowWidth="18636" windowHeight="11244" activeTab="3" xr2:uid="{00000000-000D-0000-FFFF-FFFF00000000}"/>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'2日目'!$A$1:$L$19</definedName>
    <definedName name="_xlnm.Print_Area" localSheetId="2">'3日目'!$A$1:$L$19</definedName>
    <definedName name="_xlnm.Print_Area" localSheetId="6">'アンケート用紙(ちょっと一言）'!$A$1:$E$106</definedName>
    <definedName name="_xlnm.Print_Area" localSheetId="3">まとめ!$A$1:$M$82</definedName>
    <definedName name="_xlnm.Print_Area" localSheetId="5">原簿!$A$1:$L$19</definedName>
    <definedName name="_xlnm.Print_Area" localSheetId="4">入力の仕方!$B$1:$N$30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0" l="1"/>
  <c r="E4" i="10"/>
  <c r="D4" i="10"/>
  <c r="C4" i="10"/>
  <c r="AB10" i="12" l="1"/>
  <c r="AA10" i="12"/>
  <c r="AC10" i="12" s="1"/>
  <c r="AB9" i="12"/>
  <c r="AA9" i="12"/>
  <c r="AB8" i="12"/>
  <c r="AA8" i="12"/>
  <c r="AC8" i="12" s="1"/>
  <c r="AB7" i="12"/>
  <c r="AA7" i="12"/>
  <c r="AC7" i="12" s="1"/>
  <c r="AB6" i="12"/>
  <c r="AA6" i="12"/>
  <c r="AC6" i="12" s="1"/>
  <c r="AB5" i="12"/>
  <c r="AA5" i="12"/>
  <c r="AB4" i="12"/>
  <c r="AA4" i="12"/>
  <c r="AB11" i="12" l="1"/>
  <c r="AC4" i="12"/>
  <c r="AC11" i="12" s="1"/>
  <c r="AC9" i="12"/>
  <c r="AC5" i="12"/>
  <c r="AA11" i="12"/>
  <c r="I4" i="12"/>
  <c r="AB10" i="7" l="1"/>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10" i="7" l="1"/>
  <c r="AC8" i="7"/>
  <c r="AC6" i="7"/>
  <c r="AC10" i="6"/>
  <c r="AC8" i="6"/>
  <c r="AC6" i="6"/>
  <c r="J15" i="10"/>
  <c r="I15" i="10"/>
  <c r="J14" i="10"/>
  <c r="J13" i="10"/>
  <c r="J12" i="10"/>
  <c r="I12" i="10"/>
  <c r="J11" i="10"/>
  <c r="I11" i="10"/>
  <c r="J10" i="10"/>
  <c r="AC4" i="4"/>
  <c r="J9" i="10" l="1"/>
  <c r="J16" i="10" s="1"/>
  <c r="AC8" i="4"/>
  <c r="K12" i="10"/>
  <c r="AC5" i="4"/>
  <c r="AC7" i="4"/>
  <c r="AC9" i="4"/>
  <c r="AC4" i="7"/>
  <c r="AC5" i="7"/>
  <c r="AB11" i="7"/>
  <c r="AC7" i="7"/>
  <c r="AC9" i="7"/>
  <c r="AC5" i="6"/>
  <c r="AC4" i="6"/>
  <c r="AA11" i="6"/>
  <c r="AB11" i="6"/>
  <c r="AC7" i="6"/>
  <c r="AC9" i="6"/>
  <c r="I14" i="10"/>
  <c r="K14" i="10" s="1"/>
  <c r="I10" i="10"/>
  <c r="K10" i="10" s="1"/>
  <c r="AA11" i="7"/>
  <c r="AC6" i="4"/>
  <c r="AC10" i="4"/>
  <c r="I13" i="10"/>
  <c r="AA11" i="4"/>
  <c r="I9" i="10"/>
  <c r="AB11" i="4"/>
  <c r="K15" i="10"/>
  <c r="K11" i="10"/>
  <c r="K9" i="10" l="1"/>
  <c r="I16" i="10"/>
  <c r="AC11" i="7"/>
  <c r="AC11" i="6"/>
  <c r="K13" i="10"/>
  <c r="AC11" i="4"/>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E6" i="10"/>
  <c r="D6" i="10"/>
  <c r="D25" i="10" l="1"/>
  <c r="D18" i="10"/>
  <c r="D12" i="10"/>
  <c r="C18" i="10"/>
  <c r="E12" i="10"/>
  <c r="E18" i="10"/>
  <c r="E25" i="10"/>
  <c r="C25" i="10"/>
  <c r="C12" i="10"/>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<sst xmlns="http://schemas.openxmlformats.org/spreadsheetml/2006/main" count="551" uniqueCount="159">
  <si>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</si>
  <si>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</si>
  <si>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</si>
  <si>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</si>
  <si>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</si>
  <si>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</si>
  <si>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</si>
  <si>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</si>
  <si>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</si>
  <si>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</si>
  <si>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</si>
  <si>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</si>
  <si>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</si>
  <si>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</si>
  <si>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</si>
  <si>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</si>
  <si>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</si>
  <si>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</si>
  <si>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</si>
  <si>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</si>
  <si>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</si>
  <si>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</si>
  <si>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</si>
  <si>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</si>
  <si>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</si>
  <si>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</si>
  <si>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</si>
  <si>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</si>
  <si>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</si>
  <si>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</si>
  <si>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</si>
  <si>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</si>
  <si>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</si>
  <si>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</si>
  <si>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</si>
  <si>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</si>
  <si>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</si>
  <si>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</si>
  <si>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</si>
  <si>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</si>
  <si>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</si>
  <si>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</si>
  <si>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</si>
  <si>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</si>
  <si>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</si>
  <si>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</si>
  <si>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</si>
  <si>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</si>
  <si>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</si>
  <si>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</si>
  <si>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</si>
  <si>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</si>
  <si>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</si>
  <si>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</si>
  <si>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</si>
  <si>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</si>
  <si>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</si>
  <si>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</si>
  <si>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</si>
  <si>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</si>
  <si>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</si>
  <si>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</si>
  <si>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</si>
  <si>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</si>
  <si>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</si>
  <si>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</si>
  <si>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</si>
  <si>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</si>
  <si>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</si>
  <si>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</si>
  <si>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</si>
  <si>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</si>
  <si>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</si>
  <si>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</si>
  <si>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</si>
  <si>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</si>
  <si>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</si>
  <si>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</si>
  <si>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</si>
  <si>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</si>
  <si>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</si>
  <si>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</si>
  <si>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</si>
  <si>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</si>
  <si>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</si>
  <si>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</si>
  <si>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</si>
  <si>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</si>
  <si>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</si>
  <si>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</si>
  <si>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</si>
  <si>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</si>
  <si>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</si>
  <si>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</si>
  <si>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</si>
  <si>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</si>
  <si>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</si>
  <si>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</si>
  <si>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</si>
  <si>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</si>
  <si>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</si>
  <si>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</si>
  <si>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</si>
  <si>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</si>
  <si>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</si>
  <si>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</si>
  <si>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</si>
  <si>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</si>
  <si>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</si>
  <si>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</si>
  <si>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</si>
  <si>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</si>
  <si>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</si>
  <si>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</si>
  <si>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</si>
  <si>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</si>
  <si>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</si>
  <si>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</si>
  <si>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</si>
  <si>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</si>
  <si>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</si>
  <si>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</si>
  <si>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</si>
  <si>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</si>
  <si>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</si>
  <si>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</si>
  <si>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</si>
  <si>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男  ・  女</t>
    <rPh sb="0" eb="1">
      <t>オトコ</t>
    </rPh>
    <rPh sb="6" eb="7">
      <t>オンナ</t>
    </rPh>
    <phoneticPr fontId="8"/>
  </si>
  <si>
    <t>R　　年　　月　　日</t>
    <rPh sb="3" eb="4">
      <t>ネン</t>
    </rPh>
    <rPh sb="6" eb="7">
      <t>ガツ</t>
    </rPh>
    <rPh sb="9" eb="10">
      <t>ニチ</t>
    </rPh>
    <phoneticPr fontId="8"/>
  </si>
  <si>
    <t>平成　　年　　月</t>
    <rPh sb="0" eb="2">
      <t>ヘイセイ</t>
    </rPh>
    <rPh sb="4" eb="5">
      <t>ネン</t>
    </rPh>
    <rPh sb="7" eb="8">
      <t>ツキ</t>
    </rPh>
    <phoneticPr fontId="1"/>
  </si>
  <si>
    <t>パソコン講座主催東地区文化センター</t>
    <rPh sb="4" eb="6">
      <t>コウザ</t>
    </rPh>
    <rPh sb="6" eb="8">
      <t>シュサイ</t>
    </rPh>
    <rPh sb="8" eb="11">
      <t>ヒガシチク</t>
    </rPh>
    <rPh sb="11" eb="13">
      <t>ブンカ</t>
    </rPh>
    <phoneticPr fontId="8"/>
  </si>
  <si>
    <t>女</t>
    <rPh sb="0" eb="1">
      <t>ジョ</t>
    </rPh>
    <phoneticPr fontId="1"/>
  </si>
  <si>
    <t>初めて参加しましたが、とても興味深く楽しかったでうｓ。途中私が聞き取れなかったところもありましたが、サポートしていただき助かりました。ありがとうございました。</t>
    <rPh sb="0" eb="1">
      <t>ハジ</t>
    </rPh>
    <rPh sb="3" eb="5">
      <t>サンカ</t>
    </rPh>
    <rPh sb="14" eb="17">
      <t>キョウミブカ</t>
    </rPh>
    <rPh sb="18" eb="19">
      <t>タノ</t>
    </rPh>
    <rPh sb="27" eb="29">
      <t>トチュウ</t>
    </rPh>
    <rPh sb="29" eb="30">
      <t>ワタシ</t>
    </rPh>
    <rPh sb="31" eb="32">
      <t>キ</t>
    </rPh>
    <rPh sb="33" eb="34">
      <t>ト</t>
    </rPh>
    <rPh sb="60" eb="61">
      <t>タス</t>
    </rPh>
    <phoneticPr fontId="1"/>
  </si>
  <si>
    <t>文字入力はできますが、初めてのことが多くてなんとかできました。復習しないとなかなか一人では難しいと思いました。</t>
    <rPh sb="0" eb="2">
      <t>モジ</t>
    </rPh>
    <rPh sb="2" eb="4">
      <t>ニュウリョク</t>
    </rPh>
    <rPh sb="11" eb="12">
      <t>ハジ</t>
    </rPh>
    <rPh sb="18" eb="19">
      <t>オオ</t>
    </rPh>
    <rPh sb="31" eb="33">
      <t>フクシュウ</t>
    </rPh>
    <rPh sb="41" eb="43">
      <t>ヒトリ</t>
    </rPh>
    <rPh sb="45" eb="46">
      <t>ムズカ</t>
    </rPh>
    <rPh sb="49" eb="50">
      <t>オモ</t>
    </rPh>
    <phoneticPr fontId="1"/>
  </si>
  <si>
    <t>女</t>
    <rPh sb="0" eb="1">
      <t>オンナ</t>
    </rPh>
    <phoneticPr fontId="1"/>
  </si>
  <si>
    <t>例えばが多かったので初心者の私にはすみません分かりづらかったです。</t>
    <rPh sb="0" eb="1">
      <t>タト</t>
    </rPh>
    <rPh sb="4" eb="5">
      <t>オオ</t>
    </rPh>
    <rPh sb="10" eb="13">
      <t>ショシンシャ</t>
    </rPh>
    <rPh sb="14" eb="15">
      <t>ワタシ</t>
    </rPh>
    <rPh sb="22" eb="23">
      <t>ワ</t>
    </rPh>
    <phoneticPr fontId="1"/>
  </si>
  <si>
    <t>とても参考になりました。</t>
    <rPh sb="3" eb="5">
      <t>サンコウ</t>
    </rPh>
    <phoneticPr fontId="1"/>
  </si>
  <si>
    <t>知らないことがたくさんありました。ぜひ相談会にも参加してみたいです。ありがとうございました。</t>
    <rPh sb="0" eb="1">
      <t>シ</t>
    </rPh>
    <rPh sb="19" eb="22">
      <t>ソウダンカイ</t>
    </rPh>
    <rPh sb="24" eb="26">
      <t>サンカ</t>
    </rPh>
    <phoneticPr fontId="1"/>
  </si>
  <si>
    <t>プレゼンを数回しかした事がなく、とても難しく感じています。今回参加して少しでも＋αになれると良いなと思います。</t>
    <rPh sb="5" eb="7">
      <t>スウカイ</t>
    </rPh>
    <rPh sb="11" eb="12">
      <t>コト</t>
    </rPh>
    <rPh sb="19" eb="20">
      <t>ムズカ</t>
    </rPh>
    <rPh sb="22" eb="23">
      <t>カン</t>
    </rPh>
    <rPh sb="29" eb="31">
      <t>コンカイ</t>
    </rPh>
    <rPh sb="31" eb="33">
      <t>サンカ</t>
    </rPh>
    <rPh sb="35" eb="36">
      <t>スコ</t>
    </rPh>
    <rPh sb="46" eb="47">
      <t>ヨ</t>
    </rPh>
    <rPh sb="50" eb="51">
      <t>オモ</t>
    </rPh>
    <phoneticPr fontId="1"/>
  </si>
  <si>
    <t>楽しかった。自宅でどこまでできるのか不安ですが挑戦します。これからの季節用で年賀はがき作成講座があったらうれしいです。</t>
    <rPh sb="0" eb="1">
      <t>タノ</t>
    </rPh>
    <rPh sb="6" eb="8">
      <t>ジタク</t>
    </rPh>
    <rPh sb="18" eb="20">
      <t>フアン</t>
    </rPh>
    <rPh sb="23" eb="25">
      <t>チョウセン</t>
    </rPh>
    <rPh sb="34" eb="36">
      <t>キセツ</t>
    </rPh>
    <rPh sb="36" eb="37">
      <t>ヨウ</t>
    </rPh>
    <rPh sb="38" eb="40">
      <t>ネンガ</t>
    </rPh>
    <rPh sb="43" eb="45">
      <t>サクセイ</t>
    </rPh>
    <rPh sb="45" eb="47">
      <t>コウザ</t>
    </rPh>
    <phoneticPr fontId="1"/>
  </si>
  <si>
    <t>パソコン講座「パワーポイント入門講座」　ちょっと一言①</t>
    <rPh sb="14" eb="16">
      <t>ニュウモン</t>
    </rPh>
    <rPh sb="16" eb="18">
      <t>コウザ</t>
    </rPh>
    <phoneticPr fontId="1"/>
  </si>
  <si>
    <t>パソコン講座「パワーポイント入門講座」　ちょっと一言②</t>
    <rPh sb="14" eb="16">
      <t>ニュウモン</t>
    </rPh>
    <rPh sb="16" eb="18">
      <t>コウザ</t>
    </rPh>
    <phoneticPr fontId="1"/>
  </si>
  <si>
    <t>令和　４年　１０月</t>
    <rPh sb="0" eb="2">
      <t>レイワ</t>
    </rPh>
    <rPh sb="4" eb="5">
      <t>ネン</t>
    </rPh>
    <rPh sb="8" eb="9">
      <t>ツキ</t>
    </rPh>
    <phoneticPr fontId="1"/>
  </si>
  <si>
    <t>パソコン講座「　パワーポイント入門講座　」　ちょっと一言③</t>
    <rPh sb="15" eb="19">
      <t>ニュウモンコウザ</t>
    </rPh>
    <phoneticPr fontId="1"/>
  </si>
  <si>
    <t>令和　４年９月10月</t>
    <rPh sb="0" eb="2">
      <t>レイワ</t>
    </rPh>
    <rPh sb="4" eb="5">
      <t>ネン</t>
    </rPh>
    <rPh sb="6" eb="7">
      <t>ツキ</t>
    </rPh>
    <rPh sb="9" eb="10">
      <t>ガツ</t>
    </rPh>
    <phoneticPr fontId="1"/>
  </si>
  <si>
    <t>1日目</t>
    <rPh sb="1" eb="2">
      <t>ニチ</t>
    </rPh>
    <rPh sb="2" eb="3">
      <t>メ</t>
    </rPh>
    <phoneticPr fontId="1"/>
  </si>
  <si>
    <t>ＰＣの基本理解のある方が参加されている印象　感想には難しいという記載があったが、各テーブルのパソコン画面は、</t>
    <rPh sb="3" eb="5">
      <t>キホン</t>
    </rPh>
    <rPh sb="5" eb="7">
      <t>リカイ</t>
    </rPh>
    <rPh sb="10" eb="11">
      <t>カタ</t>
    </rPh>
    <rPh sb="12" eb="14">
      <t>サンカ</t>
    </rPh>
    <rPh sb="19" eb="21">
      <t>インショウ</t>
    </rPh>
    <rPh sb="22" eb="24">
      <t>カンソウ</t>
    </rPh>
    <rPh sb="26" eb="27">
      <t>ムズカ</t>
    </rPh>
    <rPh sb="32" eb="34">
      <t>キサイ</t>
    </rPh>
    <rPh sb="40" eb="41">
      <t>カク</t>
    </rPh>
    <rPh sb="50" eb="52">
      <t>ガメン</t>
    </rPh>
    <phoneticPr fontId="1"/>
  </si>
  <si>
    <t>　　</t>
    <phoneticPr fontId="1"/>
  </si>
  <si>
    <t>講師の画面やサポートのアドバイスには理解が追い付いている印象があった。</t>
    <rPh sb="0" eb="2">
      <t>コウシ</t>
    </rPh>
    <rPh sb="3" eb="5">
      <t>ガメン</t>
    </rPh>
    <rPh sb="18" eb="20">
      <t>リカイ</t>
    </rPh>
    <rPh sb="21" eb="22">
      <t>オ</t>
    </rPh>
    <rPh sb="23" eb="24">
      <t>ツ</t>
    </rPh>
    <rPh sb="28" eb="30">
      <t>インショウ</t>
    </rPh>
    <phoneticPr fontId="1"/>
  </si>
  <si>
    <t>　</t>
    <phoneticPr fontId="1"/>
  </si>
  <si>
    <t>進度はちょうどよいように感じた。参加者のペースを守りつつ、丁寧なご指導をしてくださっている。</t>
    <rPh sb="0" eb="2">
      <t>シンド</t>
    </rPh>
    <rPh sb="12" eb="13">
      <t>カン</t>
    </rPh>
    <rPh sb="16" eb="19">
      <t>サンカシャ</t>
    </rPh>
    <rPh sb="24" eb="25">
      <t>マモ</t>
    </rPh>
    <rPh sb="29" eb="31">
      <t>テイネイ</t>
    </rPh>
    <rPh sb="33" eb="35">
      <t>シドウ</t>
    </rPh>
    <phoneticPr fontId="1"/>
  </si>
  <si>
    <t>2日目</t>
    <rPh sb="1" eb="2">
      <t>ニチ</t>
    </rPh>
    <rPh sb="2" eb="3">
      <t>メ</t>
    </rPh>
    <phoneticPr fontId="1"/>
  </si>
  <si>
    <t>この回からプレゼン実践に進む準備をするので、講師も力が入る回となった。</t>
    <rPh sb="2" eb="3">
      <t>カイ</t>
    </rPh>
    <rPh sb="9" eb="11">
      <t>ジッセン</t>
    </rPh>
    <rPh sb="12" eb="13">
      <t>スス</t>
    </rPh>
    <rPh sb="14" eb="16">
      <t>ジュンビ</t>
    </rPh>
    <rPh sb="22" eb="24">
      <t>コウシ</t>
    </rPh>
    <rPh sb="25" eb="26">
      <t>チカラ</t>
    </rPh>
    <rPh sb="27" eb="28">
      <t>ハイ</t>
    </rPh>
    <rPh sb="29" eb="30">
      <t>カイ</t>
    </rPh>
    <phoneticPr fontId="1"/>
  </si>
  <si>
    <t>参加者には少し難しい場面もあったようだが、最後まで集中して講義に取り組んでいられた。</t>
    <rPh sb="0" eb="3">
      <t>サンカシャ</t>
    </rPh>
    <rPh sb="5" eb="6">
      <t>スコ</t>
    </rPh>
    <rPh sb="7" eb="8">
      <t>ムズカ</t>
    </rPh>
    <rPh sb="10" eb="12">
      <t>バメン</t>
    </rPh>
    <rPh sb="21" eb="23">
      <t>サイゴ</t>
    </rPh>
    <rPh sb="25" eb="27">
      <t>シュウチュウ</t>
    </rPh>
    <rPh sb="29" eb="31">
      <t>コウギ</t>
    </rPh>
    <rPh sb="32" eb="33">
      <t>ト</t>
    </rPh>
    <rPh sb="34" eb="35">
      <t>ク</t>
    </rPh>
    <phoneticPr fontId="1"/>
  </si>
  <si>
    <t>3日目</t>
    <rPh sb="1" eb="2">
      <t>ニチ</t>
    </rPh>
    <rPh sb="2" eb="3">
      <t>メ</t>
    </rPh>
    <phoneticPr fontId="1"/>
  </si>
  <si>
    <t>今回は、実施にプレゼンテーションの実践にパワーポイントを作成、操作しながらの発表となった。</t>
    <rPh sb="0" eb="2">
      <t>コンカイ</t>
    </rPh>
    <rPh sb="4" eb="6">
      <t>ジッシ</t>
    </rPh>
    <rPh sb="17" eb="19">
      <t>ジッセン</t>
    </rPh>
    <rPh sb="28" eb="30">
      <t>サクセイ</t>
    </rPh>
    <rPh sb="31" eb="33">
      <t>ソウサ</t>
    </rPh>
    <rPh sb="38" eb="40">
      <t>ハッピョウ</t>
    </rPh>
    <phoneticPr fontId="1"/>
  </si>
  <si>
    <t>会場外で参加者同士の交流も見られるなど、小人数ではあったが、この後のパソコン学習に役立つスキルが</t>
    <rPh sb="0" eb="2">
      <t>カイジョウ</t>
    </rPh>
    <rPh sb="2" eb="3">
      <t>ガイ</t>
    </rPh>
    <rPh sb="4" eb="7">
      <t>サンカシャ</t>
    </rPh>
    <rPh sb="7" eb="9">
      <t>ドウシ</t>
    </rPh>
    <rPh sb="10" eb="12">
      <t>コウリュウ</t>
    </rPh>
    <rPh sb="13" eb="14">
      <t>ミ</t>
    </rPh>
    <rPh sb="20" eb="21">
      <t>ショウ</t>
    </rPh>
    <rPh sb="21" eb="23">
      <t>ニンズ</t>
    </rPh>
    <rPh sb="32" eb="33">
      <t>ゴ</t>
    </rPh>
    <rPh sb="38" eb="40">
      <t>ガクシュウ</t>
    </rPh>
    <rPh sb="41" eb="43">
      <t>ヤクダ</t>
    </rPh>
    <phoneticPr fontId="1"/>
  </si>
  <si>
    <t>学べた様子。楽しいという感想が見られた。</t>
    <rPh sb="0" eb="1">
      <t>マナ</t>
    </rPh>
    <rPh sb="3" eb="5">
      <t>ヨウス</t>
    </rPh>
    <rPh sb="6" eb="7">
      <t>タノ</t>
    </rPh>
    <rPh sb="12" eb="14">
      <t>カンソウ</t>
    </rPh>
    <rPh sb="15" eb="16">
      <t>ミ</t>
    </rPh>
    <phoneticPr fontId="1"/>
  </si>
  <si>
    <t>パワーポイント入門講座のアンケート集計</t>
    <rPh sb="17" eb="19">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</si>
</sst>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18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10" xfId="0" applyBorder="1" applyAlignment="1">
      <alignment horizontal="center"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Alignment="1">
      <alignment horizontal="left"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176" fontId="16" fillId="0" borderId="13" xfId="2" applyNumberFormat="1" applyFont="1" applyBorder="1">
      <alignment vertical="center"/>
    </xf>
    <xf numFmtId="0" fontId="16" fillId="0" borderId="0" xfId="2" applyFont="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176" fontId="16" fillId="0" borderId="0" xfId="2" applyNumberFormat="1" applyFont="1">
      <alignment vertical="center"/>
    </xf>
    <xf numFmtId="176" fontId="18" fillId="0" borderId="0" xfId="2" applyNumberFormat="1" applyFont="1" applyAlignment="1">
      <alignment vertical="top"/>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Protection="1">
      <alignment vertical="center"/>
      <protection locked="0"/>
    </xf>
    <xf numFmtId="0" fontId="16" fillId="0" borderId="26" xfId="2" applyFont="1" applyBorder="1" applyAlignment="1">
      <alignment horizontal="center" vertical="center"/>
    </xf>
    <xf numFmtId="0" fontId="17" fillId="6" borderId="26" xfId="2" applyFont="1" applyFill="1" applyBorder="1">
      <alignmen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wrapText="1"/>
    </xf>
    <xf numFmtId="0" fontId="16" fillId="6" borderId="26" xfId="2" applyFont="1" applyFill="1" applyBorder="1" applyAlignment="1">
      <alignment horizontal="right" vertical="center"/>
    </xf>
    <xf numFmtId="0" fontId="6" fillId="0" borderId="0" xfId="3">
      <alignment vertical="center"/>
    </xf>
    <xf numFmtId="0" fontId="6" fillId="0" borderId="0" xfId="3" applyAlignment="1">
      <alignment horizontal="right" vertical="center"/>
    </xf>
    <xf numFmtId="49" fontId="20" fillId="0" borderId="30" xfId="3" applyNumberFormat="1" applyFont="1" applyBorder="1" applyAlignment="1">
      <alignment horizontal="right" vertical="center"/>
    </xf>
    <xf numFmtId="0" fontId="21" fillId="0" borderId="0" xfId="3" applyFont="1">
      <alignmen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Alignment="1">
      <alignment horizontal="left" vertical="center"/>
    </xf>
    <xf numFmtId="0" fontId="6" fillId="0" borderId="9" xfId="3" applyBorder="1">
      <alignment vertical="center"/>
    </xf>
    <xf numFmtId="0" fontId="24" fillId="0" borderId="11" xfId="3" applyFont="1" applyBorder="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Border="1">
      <alignment vertical="center"/>
    </xf>
    <xf numFmtId="0" fontId="20" fillId="0" borderId="4" xfId="3" applyFont="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center" vertical="center"/>
    </xf>
    <xf numFmtId="0" fontId="28" fillId="0" borderId="0" xfId="3" applyFont="1">
      <alignment vertical="center"/>
    </xf>
    <xf numFmtId="0" fontId="4" fillId="0" borderId="0" xfId="0" applyFont="1">
      <alignment vertical="center"/>
    </xf>
    <xf numFmtId="0" fontId="29" fillId="0" borderId="0" xfId="0" applyFont="1">
      <alignment vertical="center"/>
    </xf>
    <xf numFmtId="0" fontId="2" fillId="0" borderId="30" xfId="0" applyFont="1" applyBorder="1">
      <alignment vertical="center"/>
    </xf>
    <xf numFmtId="0" fontId="3" fillId="0" borderId="30" xfId="0" applyFont="1" applyBorder="1">
      <alignment vertical="center"/>
    </xf>
    <xf numFmtId="0" fontId="29" fillId="0" borderId="0" xfId="0" applyFont="1" applyAlignment="1">
      <alignment horizontal="right" vertical="center"/>
    </xf>
    <xf numFmtId="0" fontId="4" fillId="0" borderId="0" xfId="0" applyFont="1" applyProtection="1">
      <alignment vertical="center"/>
      <protection locked="0"/>
    </xf>
    <xf numFmtId="0" fontId="2" fillId="0" borderId="30" xfId="0" applyFont="1" applyBorder="1" applyProtection="1">
      <alignment vertical="center"/>
      <protection locked="0"/>
    </xf>
    <xf numFmtId="0" fontId="3" fillId="0" borderId="30" xfId="0" applyFont="1" applyBorder="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0" fillId="0" borderId="12" xfId="0" applyBorder="1" applyAlignment="1">
      <alignment horizontal="center" vertical="center"/>
    </xf>
    <xf numFmtId="0" fontId="0" fillId="7" borderId="13" xfId="0" applyFill="1" applyBorder="1" applyAlignment="1">
      <alignment horizontal="center" vertical="center"/>
    </xf>
    <xf numFmtId="0" fontId="6" fillId="0" borderId="7" xfId="3" applyBorder="1">
      <alignment vertical="center"/>
    </xf>
    <xf numFmtId="0" fontId="0" fillId="0" borderId="13" xfId="0" applyBorder="1">
      <alignment vertical="center"/>
    </xf>
    <xf numFmtId="0" fontId="5" fillId="0" borderId="13" xfId="0" applyFont="1" applyBorder="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2" fillId="0" borderId="0" xfId="2" applyFont="1" applyAlignment="1">
      <alignment horizontal="left" vertical="center" wrapText="1"/>
    </xf>
    <xf numFmtId="0" fontId="19" fillId="0" borderId="30" xfId="3" applyFont="1" applyBorder="1" applyAlignment="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0" fontId="6" fillId="0" borderId="0" xfId="3" applyAlignment="1">
      <alignment horizontal="center" vertical="center"/>
    </xf>
    <xf numFmtId="0" fontId="14" fillId="0" borderId="0" xfId="2" applyFont="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3</c:v>
                </c:pt>
                <c:pt idx="1">
                  <c:v>0</c:v>
                </c:pt>
                <c:pt idx="2">
                  <c:v>0</c:v>
                </c:pt>
                <c:pt idx="3">
                  <c:v>0</c:v>
                </c:pt>
                <c:pt idx="4">
                  <c:v>0</c:v>
                </c:pt>
              </c:numCache>
            </c:numRef>
          </c:val>
          <c:smooth val="0"/>
          <c:extLst>
            <c:ext xmlns:c16="http://schemas.microsoft.com/office/drawing/2014/chart" uri="{C3380CC4-5D6E-409C-BE32-E72D297353CC}">
              <c16:uniqueId val="{00000000-4DC1-4791-8CD8-FD59519BF362}"/>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3</c:v>
                </c:pt>
                <c:pt idx="1">
                  <c:v>0</c:v>
                </c:pt>
                <c:pt idx="2">
                  <c:v>0</c:v>
                </c:pt>
                <c:pt idx="3">
                  <c:v>0</c:v>
                </c:pt>
                <c:pt idx="4">
                  <c:v>0</c:v>
                </c:pt>
              </c:numCache>
            </c:numRef>
          </c:val>
          <c:smooth val="0"/>
          <c:extLst>
            <c:ext xmlns:c16="http://schemas.microsoft.com/office/drawing/2014/chart" uri="{C3380CC4-5D6E-409C-BE32-E72D297353CC}">
              <c16:uniqueId val="{00000001-4DC1-4791-8CD8-FD59519BF362}"/>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2</c:v>
                </c:pt>
                <c:pt idx="1">
                  <c:v>1</c:v>
                </c:pt>
                <c:pt idx="2">
                  <c:v>0</c:v>
                </c:pt>
                <c:pt idx="3">
                  <c:v>0</c:v>
                </c:pt>
                <c:pt idx="4">
                  <c:v>0</c:v>
                </c:pt>
              </c:numCache>
            </c:numRef>
          </c:val>
          <c:smooth val="0"/>
          <c:extLst>
            <c:ext xmlns:c16="http://schemas.microsoft.com/office/drawing/2014/chart" uri="{C3380CC4-5D6E-409C-BE32-E72D297353CC}">
              <c16:uniqueId val="{00000002-4DC1-4791-8CD8-FD59519BF362}"/>
            </c:ext>
          </c:extLst>
        </c:ser>
        <c:dLbls>
          <c:showLegendKey val="0"/>
          <c:showVal val="1"/>
          <c:showCatName val="0"/>
          <c:showSerName val="0"/>
          <c:showPercent val="0"/>
          <c:showBubbleSize val="0"/>
        </c:dLbls>
        <c:smooth val="0"/>
        <c:axId val="73325568"/>
        <c:axId val="74265344"/>
      </c:lineChart>
      <c:catAx>
        <c:axId val="73325568"/>
        <c:scaling>
          <c:orientation val="minMax"/>
        </c:scaling>
        <c:delete val="0"/>
        <c:axPos val="b"/>
        <c:numFmt formatCode="General" sourceLinked="1"/>
        <c:majorTickMark val="out"/>
        <c:minorTickMark val="none"/>
        <c:tickLblPos val="nextTo"/>
        <c:crossAx val="74265344"/>
        <c:crosses val="autoZero"/>
        <c:auto val="1"/>
        <c:lblAlgn val="ctr"/>
        <c:lblOffset val="100"/>
        <c:noMultiLvlLbl val="0"/>
      </c:catAx>
      <c:valAx>
        <c:axId val="74265344"/>
        <c:scaling>
          <c:orientation val="minMax"/>
        </c:scaling>
        <c:delete val="0"/>
        <c:axPos val="l"/>
        <c:majorGridlines/>
        <c:numFmt formatCode="0_);[Red]\(0\)" sourceLinked="1"/>
        <c:majorTickMark val="out"/>
        <c:minorTickMark val="none"/>
        <c:tickLblPos val="nextTo"/>
        <c:crossAx val="73325568"/>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1</c:v>
                </c:pt>
                <c:pt idx="2">
                  <c:v>0</c:v>
                </c:pt>
                <c:pt idx="3">
                  <c:v>2</c:v>
                </c:pt>
                <c:pt idx="4">
                  <c:v>0</c:v>
                </c:pt>
                <c:pt idx="5">
                  <c:v>0</c:v>
                </c:pt>
              </c:numCache>
            </c:numRef>
          </c:val>
          <c:smooth val="0"/>
          <c:extLst>
            <c:ext xmlns:c16="http://schemas.microsoft.com/office/drawing/2014/chart" uri="{C3380CC4-5D6E-409C-BE32-E72D297353CC}">
              <c16:uniqueId val="{00000000-77D0-43CC-8065-33694F6033B1}"/>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1</c:v>
                </c:pt>
                <c:pt idx="2">
                  <c:v>0</c:v>
                </c:pt>
                <c:pt idx="3">
                  <c:v>2</c:v>
                </c:pt>
                <c:pt idx="4">
                  <c:v>0</c:v>
                </c:pt>
                <c:pt idx="5">
                  <c:v>0</c:v>
                </c:pt>
              </c:numCache>
            </c:numRef>
          </c:val>
          <c:smooth val="0"/>
          <c:extLst>
            <c:ext xmlns:c16="http://schemas.microsoft.com/office/drawing/2014/chart" uri="{C3380CC4-5D6E-409C-BE32-E72D297353CC}">
              <c16:uniqueId val="{00000001-77D0-43CC-8065-33694F6033B1}"/>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1</c:v>
                </c:pt>
                <c:pt idx="2">
                  <c:v>0</c:v>
                </c:pt>
                <c:pt idx="3">
                  <c:v>2</c:v>
                </c:pt>
                <c:pt idx="4">
                  <c:v>0</c:v>
                </c:pt>
                <c:pt idx="5">
                  <c:v>0</c:v>
                </c:pt>
              </c:numCache>
            </c:numRef>
          </c:val>
          <c:smooth val="0"/>
          <c:extLst>
            <c:ext xmlns:c16="http://schemas.microsoft.com/office/drawing/2014/chart" uri="{C3380CC4-5D6E-409C-BE32-E72D297353CC}">
              <c16:uniqueId val="{00000002-77D0-43CC-8065-33694F6033B1}"/>
            </c:ext>
          </c:extLst>
        </c:ser>
        <c:dLbls>
          <c:showLegendKey val="0"/>
          <c:showVal val="1"/>
          <c:showCatName val="0"/>
          <c:showSerName val="0"/>
          <c:showPercent val="0"/>
          <c:showBubbleSize val="0"/>
        </c:dLbls>
        <c:smooth val="0"/>
        <c:axId val="74314496"/>
        <c:axId val="74316032"/>
      </c:lineChart>
      <c:catAx>
        <c:axId val="74314496"/>
        <c:scaling>
          <c:orientation val="minMax"/>
        </c:scaling>
        <c:delete val="0"/>
        <c:axPos val="b"/>
        <c:numFmt formatCode="General" sourceLinked="1"/>
        <c:majorTickMark val="out"/>
        <c:minorTickMark val="none"/>
        <c:tickLblPos val="nextTo"/>
        <c:crossAx val="74316032"/>
        <c:crosses val="autoZero"/>
        <c:auto val="1"/>
        <c:lblAlgn val="ctr"/>
        <c:lblOffset val="100"/>
        <c:noMultiLvlLbl val="0"/>
      </c:catAx>
      <c:valAx>
        <c:axId val="74316032"/>
        <c:scaling>
          <c:orientation val="minMax"/>
        </c:scaling>
        <c:delete val="0"/>
        <c:axPos val="l"/>
        <c:majorGridlines/>
        <c:numFmt formatCode="0_);[Red]\(0\)" sourceLinked="1"/>
        <c:majorTickMark val="out"/>
        <c:minorTickMark val="none"/>
        <c:tickLblPos val="nextTo"/>
        <c:crossAx val="74314496"/>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1</c:v>
                </c:pt>
                <c:pt idx="2">
                  <c:v>2</c:v>
                </c:pt>
                <c:pt idx="3">
                  <c:v>0</c:v>
                </c:pt>
                <c:pt idx="4">
                  <c:v>0</c:v>
                </c:pt>
                <c:pt idx="5">
                  <c:v>0</c:v>
                </c:pt>
              </c:numCache>
            </c:numRef>
          </c:val>
          <c:smooth val="0"/>
          <c:extLst>
            <c:ext xmlns:c16="http://schemas.microsoft.com/office/drawing/2014/chart" uri="{C3380CC4-5D6E-409C-BE32-E72D297353CC}">
              <c16:uniqueId val="{00000000-3806-48C0-BC02-1131C2C46856}"/>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2</c:v>
                </c:pt>
                <c:pt idx="2">
                  <c:v>0</c:v>
                </c:pt>
                <c:pt idx="3">
                  <c:v>0</c:v>
                </c:pt>
                <c:pt idx="4">
                  <c:v>0</c:v>
                </c:pt>
                <c:pt idx="5">
                  <c:v>0</c:v>
                </c:pt>
              </c:numCache>
            </c:numRef>
          </c:val>
          <c:smooth val="0"/>
          <c:extLst>
            <c:ext xmlns:c16="http://schemas.microsoft.com/office/drawing/2014/chart" uri="{C3380CC4-5D6E-409C-BE32-E72D297353CC}">
              <c16:uniqueId val="{00000001-3806-48C0-BC02-1131C2C46856}"/>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2</c:v>
                </c:pt>
                <c:pt idx="2">
                  <c:v>0</c:v>
                </c:pt>
                <c:pt idx="3">
                  <c:v>0</c:v>
                </c:pt>
                <c:pt idx="4">
                  <c:v>0</c:v>
                </c:pt>
                <c:pt idx="5">
                  <c:v>0</c:v>
                </c:pt>
              </c:numCache>
            </c:numRef>
          </c:val>
          <c:smooth val="0"/>
          <c:extLst>
            <c:ext xmlns:c16="http://schemas.microsoft.com/office/drawing/2014/chart" uri="{C3380CC4-5D6E-409C-BE32-E72D297353CC}">
              <c16:uniqueId val="{00000002-3806-48C0-BC02-1131C2C46856}"/>
            </c:ext>
          </c:extLst>
        </c:ser>
        <c:dLbls>
          <c:showLegendKey val="0"/>
          <c:showVal val="1"/>
          <c:showCatName val="0"/>
          <c:showSerName val="0"/>
          <c:showPercent val="0"/>
          <c:showBubbleSize val="0"/>
        </c:dLbls>
        <c:smooth val="0"/>
        <c:axId val="76519680"/>
        <c:axId val="76537856"/>
      </c:lineChart>
      <c:catAx>
        <c:axId val="76519680"/>
        <c:scaling>
          <c:orientation val="minMax"/>
        </c:scaling>
        <c:delete val="0"/>
        <c:axPos val="b"/>
        <c:numFmt formatCode="General" sourceLinked="1"/>
        <c:majorTickMark val="out"/>
        <c:minorTickMark val="none"/>
        <c:tickLblPos val="nextTo"/>
        <c:crossAx val="76537856"/>
        <c:crosses val="autoZero"/>
        <c:auto val="1"/>
        <c:lblAlgn val="ctr"/>
        <c:lblOffset val="100"/>
        <c:noMultiLvlLbl val="0"/>
      </c:catAx>
      <c:valAx>
        <c:axId val="76537856"/>
        <c:scaling>
          <c:orientation val="minMax"/>
        </c:scaling>
        <c:delete val="0"/>
        <c:axPos val="l"/>
        <c:majorGridlines/>
        <c:numFmt formatCode="0_);[Red]\(0\)" sourceLinked="1"/>
        <c:majorTickMark val="out"/>
        <c:minorTickMark val="none"/>
        <c:tickLblPos val="nextTo"/>
        <c:crossAx val="76519680"/>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まとめ!$I$8</c:f>
              <c:strCache>
                <c:ptCount val="1"/>
                <c:pt idx="0">
                  <c:v>男性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26D-48FB-A43C-0483DF0B7A1F}"/>
            </c:ext>
          </c:extLst>
        </c:ser>
        <c:ser>
          <c:idx val="1"/>
          <c:order val="1"/>
          <c:tx>
            <c:strRef>
              <c:f>まとめ!$J$8</c:f>
              <c:strCache>
                <c:ptCount val="1"/>
                <c:pt idx="0">
                  <c:v>女性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1</c:v>
                </c:pt>
                <c:pt idx="3">
                  <c:v>1</c:v>
                </c:pt>
                <c:pt idx="4">
                  <c:v>1</c:v>
                </c:pt>
                <c:pt idx="5">
                  <c:v>0</c:v>
                </c:pt>
                <c:pt idx="6">
                  <c:v>0</c:v>
                </c:pt>
              </c:numCache>
            </c:numRef>
          </c:val>
          <c:extLst>
            <c:ext xmlns:c16="http://schemas.microsoft.com/office/drawing/2014/chart" uri="{C3380CC4-5D6E-409C-BE32-E72D297353CC}">
              <c16:uniqueId val="{00000001-E26D-48FB-A43C-0483DF0B7A1F}"/>
            </c:ext>
          </c:extLst>
        </c:ser>
        <c:dLbls>
          <c:showLegendKey val="0"/>
          <c:showVal val="0"/>
          <c:showCatName val="0"/>
          <c:showSerName val="0"/>
          <c:showPercent val="0"/>
          <c:showBubbleSize val="0"/>
        </c:dLbls>
        <c:gapWidth val="150"/>
        <c:axId val="76564352"/>
        <c:axId val="76565888"/>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1</c:v>
                </c:pt>
                <c:pt idx="3">
                  <c:v>1</c:v>
                </c:pt>
                <c:pt idx="4">
                  <c:v>1</c:v>
                </c:pt>
                <c:pt idx="5">
                  <c:v>0</c:v>
                </c:pt>
                <c:pt idx="6">
                  <c:v>0</c:v>
                </c:pt>
              </c:numCache>
            </c:numRef>
          </c:val>
          <c:smooth val="1"/>
          <c:extLst>
            <c:ext xmlns:c16="http://schemas.microsoft.com/office/drawing/2014/chart" uri="{C3380CC4-5D6E-409C-BE32-E72D297353CC}">
              <c16:uniqueId val="{00000002-E26D-48FB-A43C-0483DF0B7A1F}"/>
            </c:ext>
          </c:extLst>
        </c:ser>
        <c:dLbls>
          <c:showLegendKey val="0"/>
          <c:showVal val="0"/>
          <c:showCatName val="0"/>
          <c:showSerName val="0"/>
          <c:showPercent val="0"/>
          <c:showBubbleSize val="0"/>
        </c:dLbls>
        <c:marker val="1"/>
        <c:smooth val="0"/>
        <c:axId val="76569216"/>
        <c:axId val="76567680"/>
      </c:lineChart>
      <c:catAx>
        <c:axId val="76564352"/>
        <c:scaling>
          <c:orientation val="minMax"/>
        </c:scaling>
        <c:delete val="0"/>
        <c:axPos val="b"/>
        <c:numFmt formatCode="General" sourceLinked="0"/>
        <c:majorTickMark val="out"/>
        <c:minorTickMark val="none"/>
        <c:tickLblPos val="nextTo"/>
        <c:crossAx val="76565888"/>
        <c:crosses val="autoZero"/>
        <c:auto val="1"/>
        <c:lblAlgn val="ctr"/>
        <c:lblOffset val="100"/>
        <c:noMultiLvlLbl val="0"/>
      </c:catAx>
      <c:valAx>
        <c:axId val="76565888"/>
        <c:scaling>
          <c:orientation val="minMax"/>
        </c:scaling>
        <c:delete val="0"/>
        <c:axPos val="l"/>
        <c:majorGridlines/>
        <c:numFmt formatCode="General" sourceLinked="1"/>
        <c:majorTickMark val="out"/>
        <c:minorTickMark val="none"/>
        <c:tickLblPos val="nextTo"/>
        <c:crossAx val="76564352"/>
        <c:crosses val="autoZero"/>
        <c:crossBetween val="between"/>
      </c:valAx>
      <c:valAx>
        <c:axId val="76567680"/>
        <c:scaling>
          <c:orientation val="minMax"/>
        </c:scaling>
        <c:delete val="0"/>
        <c:axPos val="r"/>
        <c:numFmt formatCode="General" sourceLinked="1"/>
        <c:majorTickMark val="out"/>
        <c:minorTickMark val="none"/>
        <c:tickLblPos val="nextTo"/>
        <c:crossAx val="76569216"/>
        <c:crosses val="max"/>
        <c:crossBetween val="between"/>
      </c:valAx>
      <c:catAx>
        <c:axId val="76569216"/>
        <c:scaling>
          <c:orientation val="minMax"/>
        </c:scaling>
        <c:delete val="1"/>
        <c:axPos val="b"/>
        <c:numFmt formatCode="General" sourceLinked="1"/>
        <c:majorTickMark val="out"/>
        <c:minorTickMark val="none"/>
        <c:tickLblPos val="nextTo"/>
        <c:crossAx val="7656768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a:extLst>
            <a:ext uri="{FF2B5EF4-FFF2-40B4-BE49-F238E27FC236}">
              <a16:creationId xmlns:a16="http://schemas.microsoft.com/office/drawing/2014/main" id="{00000000-0008-0000-0600-00000B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a:extLst>
            <a:ext uri="{FF2B5EF4-FFF2-40B4-BE49-F238E27FC236}">
              <a16:creationId xmlns:a16="http://schemas.microsoft.com/office/drawing/2014/main" id="{00000000-0008-0000-0600-00000D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a:extLst>
            <a:ext uri="{FF2B5EF4-FFF2-40B4-BE49-F238E27FC236}">
              <a16:creationId xmlns:a16="http://schemas.microsoft.com/office/drawing/2014/main" id="{00000000-0008-0000-0600-00000F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a:extLst>
            <a:ext uri="{FF2B5EF4-FFF2-40B4-BE49-F238E27FC236}">
              <a16:creationId xmlns:a16="http://schemas.microsoft.com/office/drawing/2014/main" id="{00000000-0008-0000-0600-000011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a:extLst>
            <a:ext uri="{FF2B5EF4-FFF2-40B4-BE49-F238E27FC236}">
              <a16:creationId xmlns:a16="http://schemas.microsoft.com/office/drawing/2014/main" id="{00000000-0008-0000-0600-000013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2"/>
  <sheetViews>
    <sheetView zoomScaleNormal="100" zoomScaleSheetLayoutView="80" workbookViewId="0">
      <selection activeCell="P2" sqref="P2"/>
    </sheetView>
  </sheetViews>
  <sheetFormatPr defaultRowHeight="13.2" x14ac:dyDescent="0.2"/>
  <cols>
    <col min="1" max="1" width="3.21875"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 min="25" max="25" width="3.44140625" customWidth="1"/>
    <col min="27" max="27" width="9" customWidth="1"/>
  </cols>
  <sheetData>
    <row r="1" spans="1:29" ht="26.25" customHeight="1" x14ac:dyDescent="0.2">
      <c r="E1" s="116"/>
      <c r="F1" s="170" t="s">
        <v>140</v>
      </c>
      <c r="G1" s="170"/>
      <c r="H1" s="170"/>
      <c r="I1" s="170"/>
      <c r="J1" s="170"/>
      <c r="K1" s="170"/>
      <c r="L1" s="170"/>
      <c r="M1" s="120"/>
      <c r="N1" s="117"/>
      <c r="O1" s="120" t="s">
        <v>144</v>
      </c>
      <c r="P1" s="117">
        <v>24</v>
      </c>
      <c r="Q1" s="117" t="s">
        <v>112</v>
      </c>
    </row>
    <row r="2" spans="1:29" ht="10.050000000000001" customHeight="1" x14ac:dyDescent="0.2">
      <c r="E2" s="118"/>
      <c r="F2" s="118"/>
      <c r="G2" s="119"/>
      <c r="H2" s="119"/>
      <c r="I2" s="119"/>
      <c r="J2" s="119"/>
      <c r="K2" s="119"/>
      <c r="L2" s="119"/>
    </row>
    <row r="3" spans="1:29" ht="28.05" customHeight="1" x14ac:dyDescent="0.2">
      <c r="A3" s="22" t="s">
        <v>28</v>
      </c>
      <c r="B3" s="166" t="s">
        <v>0</v>
      </c>
      <c r="C3" s="166"/>
      <c r="D3" s="166"/>
      <c r="E3" s="167"/>
      <c r="F3" s="173" t="s">
        <v>1</v>
      </c>
      <c r="G3" s="167"/>
      <c r="H3" s="173" t="s">
        <v>2</v>
      </c>
      <c r="I3" s="167"/>
      <c r="J3" s="173" t="s">
        <v>3</v>
      </c>
      <c r="K3" s="167"/>
      <c r="L3" s="82" t="s">
        <v>4</v>
      </c>
      <c r="M3" s="164"/>
      <c r="N3" s="168" t="s">
        <v>10</v>
      </c>
      <c r="O3" s="169"/>
      <c r="P3" s="19" t="s">
        <v>25</v>
      </c>
      <c r="Q3" s="6"/>
      <c r="R3" s="168" t="s">
        <v>11</v>
      </c>
      <c r="S3" s="169"/>
      <c r="T3" s="8" t="s">
        <v>25</v>
      </c>
      <c r="U3" s="6"/>
      <c r="V3" s="171" t="s">
        <v>12</v>
      </c>
      <c r="W3" s="172"/>
      <c r="X3" s="20" t="s">
        <v>25</v>
      </c>
      <c r="Z3" s="73" t="s">
        <v>68</v>
      </c>
      <c r="AA3" s="73" t="s">
        <v>7</v>
      </c>
      <c r="AB3" s="73" t="s">
        <v>8</v>
      </c>
      <c r="AC3" s="73" t="s">
        <v>27</v>
      </c>
    </row>
    <row r="4" spans="1:29" ht="40.200000000000003" customHeight="1" x14ac:dyDescent="0.2">
      <c r="A4" s="18">
        <v>1</v>
      </c>
      <c r="B4" s="82">
        <v>50</v>
      </c>
      <c r="C4" s="18" t="s">
        <v>29</v>
      </c>
      <c r="D4" s="82" t="s">
        <v>134</v>
      </c>
      <c r="E4" s="18" t="s">
        <v>9</v>
      </c>
      <c r="F4" s="82">
        <v>3</v>
      </c>
      <c r="G4" s="1" t="str">
        <f>IF(F4="","",VLOOKUP(F4,$N$4:$P$9,2,FALSE))</f>
        <v>普通だった</v>
      </c>
      <c r="H4" s="82">
        <v>1</v>
      </c>
      <c r="I4" s="2" t="str">
        <f>IF(H4="","",VLOOKUP(H4,$R$4:$T$8,2,FALSE))</f>
        <v>知らないことが多かった</v>
      </c>
      <c r="J4" s="85">
        <v>4</v>
      </c>
      <c r="K4" s="1" t="str">
        <f>IF(J4="","",VLOOKUP(J4,$V$4:$X$9,2,FALSE))</f>
        <v>分かりやすかった</v>
      </c>
      <c r="L4" s="2" t="s">
        <v>132</v>
      </c>
      <c r="M4" s="165"/>
      <c r="N4" s="8">
        <v>1</v>
      </c>
      <c r="O4" s="11" t="s">
        <v>15</v>
      </c>
      <c r="P4" s="11">
        <f>COUNTIF($F$4:$F$19,N4)</f>
        <v>0</v>
      </c>
      <c r="Q4" s="6"/>
      <c r="R4" s="9">
        <v>1</v>
      </c>
      <c r="S4" s="12" t="s">
        <v>19</v>
      </c>
      <c r="T4" s="11">
        <f>COUNTIF($H$4:$H$19,R4)</f>
        <v>3</v>
      </c>
      <c r="U4" s="6"/>
      <c r="V4" s="8">
        <v>1</v>
      </c>
      <c r="W4" s="17" t="s">
        <v>22</v>
      </c>
      <c r="X4" s="11">
        <f>COUNTIF($J$4:$J$19,V4)</f>
        <v>0</v>
      </c>
      <c r="Z4" s="73">
        <v>20</v>
      </c>
      <c r="AA4" s="74">
        <f>COUNTIFS($B$4:$B$19,"&gt;=20",$B$4:$B$19,"&lt;=29",$D$4:$D$19,AA$3)</f>
        <v>0</v>
      </c>
      <c r="AB4" s="74">
        <f>COUNTIFS($B$4:$B$19,"&gt;=20",$B$4:$B$19,"&lt;=29",$D$4:$D$19,AB$3)</f>
        <v>0</v>
      </c>
      <c r="AC4" s="74">
        <f>SUM(AA4:AB4)</f>
        <v>0</v>
      </c>
    </row>
    <row r="5" spans="1:29" ht="40.200000000000003" customHeight="1" x14ac:dyDescent="0.2">
      <c r="A5" s="18">
        <v>2</v>
      </c>
      <c r="B5" s="82">
        <v>60</v>
      </c>
      <c r="C5" s="18" t="s">
        <v>29</v>
      </c>
      <c r="D5" s="82" t="s">
        <v>134</v>
      </c>
      <c r="E5" s="18" t="s">
        <v>9</v>
      </c>
      <c r="F5" s="82">
        <v>2</v>
      </c>
      <c r="G5" s="1" t="str">
        <f t="shared" ref="G5:G17" si="0">IF(F5="","",VLOOKUP(F5,$N$4:$P$9,2,FALSE))</f>
        <v>やや難しかった</v>
      </c>
      <c r="H5" s="82">
        <v>1</v>
      </c>
      <c r="I5" s="2" t="str">
        <f t="shared" ref="I5:I17" si="1">IF(H5="","",VLOOKUP(H5,$R$4:$T$8,2,FALSE))</f>
        <v>知らないことが多かった</v>
      </c>
      <c r="J5" s="85">
        <v>2</v>
      </c>
      <c r="K5" s="1" t="str">
        <f t="shared" ref="K5:K17" si="2">IF(J5="","",VLOOKUP(J5,$V$4:$X$9,2,FALSE))</f>
        <v>やや分かりにくかった</v>
      </c>
      <c r="L5" s="2" t="s">
        <v>133</v>
      </c>
      <c r="M5" s="164"/>
      <c r="N5" s="8">
        <v>2</v>
      </c>
      <c r="O5" s="11" t="s">
        <v>16</v>
      </c>
      <c r="P5" s="11">
        <f t="shared" ref="P5:P9" si="3">COUNTIF($F$4:$F$19,N5)</f>
        <v>1</v>
      </c>
      <c r="Q5" s="6"/>
      <c r="R5" s="9">
        <v>2</v>
      </c>
      <c r="S5" s="13" t="s">
        <v>20</v>
      </c>
      <c r="T5" s="11">
        <f t="shared" ref="T5:T8" si="4">COUNTIF($H$4:$H$19,R5)</f>
        <v>0</v>
      </c>
      <c r="U5" s="6"/>
      <c r="V5" s="8">
        <v>2</v>
      </c>
      <c r="W5" s="7" t="s">
        <v>23</v>
      </c>
      <c r="X5" s="11">
        <f t="shared" ref="X5:X9" si="5">COUNTIF($J$4:$J$19,V5)</f>
        <v>1</v>
      </c>
      <c r="Z5" s="73">
        <v>30</v>
      </c>
      <c r="AA5" s="74">
        <f>COUNTIFS($B$4:$B$19,"&gt;=30",$B$4:$B$19,"&lt;=39",$D$4:$D$19,AA$3)</f>
        <v>0</v>
      </c>
      <c r="AB5" s="74">
        <f>COUNTIFS($B$4:$B$19,"&gt;=30",$B$4:$B$19,"&lt;=39",$D$4:$D$19,AB$3)</f>
        <v>0</v>
      </c>
      <c r="AC5" s="74">
        <f t="shared" ref="AC5:AC10" si="6">SUM(AA5:AB5)</f>
        <v>0</v>
      </c>
    </row>
    <row r="6" spans="1:29" ht="40.200000000000003" customHeight="1" x14ac:dyDescent="0.2">
      <c r="A6" s="18">
        <v>3</v>
      </c>
      <c r="B6" s="82">
        <v>40</v>
      </c>
      <c r="C6" s="18" t="s">
        <v>29</v>
      </c>
      <c r="D6" s="82" t="s">
        <v>134</v>
      </c>
      <c r="E6" s="18" t="s">
        <v>9</v>
      </c>
      <c r="F6" s="82">
        <v>3</v>
      </c>
      <c r="G6" s="1" t="str">
        <f t="shared" si="0"/>
        <v>普通だった</v>
      </c>
      <c r="H6" s="82">
        <v>1</v>
      </c>
      <c r="I6" s="2" t="str">
        <f t="shared" si="1"/>
        <v>知らないことが多かった</v>
      </c>
      <c r="J6" s="85">
        <v>4</v>
      </c>
      <c r="K6" s="1" t="str">
        <f t="shared" si="2"/>
        <v>分かりやすかった</v>
      </c>
      <c r="L6" s="2"/>
      <c r="M6" s="164"/>
      <c r="N6" s="8">
        <v>3</v>
      </c>
      <c r="O6" s="11" t="s">
        <v>17</v>
      </c>
      <c r="P6" s="11">
        <f t="shared" si="3"/>
        <v>2</v>
      </c>
      <c r="Q6" s="6"/>
      <c r="R6" s="8">
        <v>3</v>
      </c>
      <c r="S6" s="14" t="s">
        <v>21</v>
      </c>
      <c r="T6" s="11">
        <f t="shared" si="4"/>
        <v>0</v>
      </c>
      <c r="U6" s="6"/>
      <c r="V6" s="8">
        <v>3</v>
      </c>
      <c r="W6" s="13" t="s">
        <v>17</v>
      </c>
      <c r="X6" s="11">
        <f t="shared" si="5"/>
        <v>0</v>
      </c>
      <c r="Z6" s="73">
        <v>40</v>
      </c>
      <c r="AA6" s="74">
        <f>COUNTIFS($B$4:$B$19,"&gt;=40",$B$4:$B$19,"&lt;=49",$D$4:$D$19,AA$3)</f>
        <v>0</v>
      </c>
      <c r="AB6" s="74">
        <f>COUNTIFS($B$4:$B$19,"&gt;=40",$B$4:$B$19,"&lt;=49",$D$4:$D$19,AB$3)</f>
        <v>1</v>
      </c>
      <c r="AC6" s="74">
        <f t="shared" si="6"/>
        <v>1</v>
      </c>
    </row>
    <row r="7" spans="1:29" ht="40.200000000000003" customHeight="1" x14ac:dyDescent="0.2">
      <c r="A7" s="18">
        <v>4</v>
      </c>
      <c r="B7" s="82"/>
      <c r="C7" s="18" t="s">
        <v>29</v>
      </c>
      <c r="D7" s="82"/>
      <c r="E7" s="18" t="s">
        <v>9</v>
      </c>
      <c r="F7" s="82"/>
      <c r="G7" s="1" t="str">
        <f t="shared" si="0"/>
        <v/>
      </c>
      <c r="H7" s="82"/>
      <c r="I7" s="2" t="str">
        <f t="shared" si="1"/>
        <v/>
      </c>
      <c r="J7" s="85"/>
      <c r="K7" s="1" t="str">
        <f t="shared" si="2"/>
        <v/>
      </c>
      <c r="L7" s="2"/>
      <c r="M7" s="164"/>
      <c r="N7" s="8">
        <v>4</v>
      </c>
      <c r="O7" s="11" t="s">
        <v>18</v>
      </c>
      <c r="P7" s="11">
        <f t="shared" si="3"/>
        <v>0</v>
      </c>
      <c r="Q7" s="6"/>
      <c r="R7" s="9">
        <v>5</v>
      </c>
      <c r="S7" s="15" t="s">
        <v>13</v>
      </c>
      <c r="T7" s="11">
        <f t="shared" si="4"/>
        <v>0</v>
      </c>
      <c r="U7" s="6"/>
      <c r="V7" s="8">
        <v>4</v>
      </c>
      <c r="W7" s="13" t="s">
        <v>24</v>
      </c>
      <c r="X7" s="11">
        <f t="shared" si="5"/>
        <v>2</v>
      </c>
      <c r="Z7" s="73">
        <v>50</v>
      </c>
      <c r="AA7" s="74">
        <f>COUNTIFS($B$4:$B$19,"&gt;=50",$B$4:$B$19,"&lt;=59",$D$4:$D$19,AA$3)</f>
        <v>0</v>
      </c>
      <c r="AB7" s="74">
        <f>COUNTIFS($B$4:$B$19,"&gt;=50",$B$4:$B$19,"&lt;=59",$D$4:$D$19,AB$3)</f>
        <v>1</v>
      </c>
      <c r="AC7" s="74">
        <f t="shared" si="6"/>
        <v>1</v>
      </c>
    </row>
    <row r="8" spans="1:29" ht="40.200000000000003" customHeight="1" x14ac:dyDescent="0.2">
      <c r="A8" s="18">
        <v>5</v>
      </c>
      <c r="B8" s="82"/>
      <c r="C8" s="18" t="s">
        <v>29</v>
      </c>
      <c r="D8" s="82"/>
      <c r="E8" s="18" t="s">
        <v>9</v>
      </c>
      <c r="F8" s="82"/>
      <c r="G8" s="1" t="str">
        <f t="shared" si="0"/>
        <v/>
      </c>
      <c r="H8" s="82"/>
      <c r="I8" s="2" t="str">
        <f t="shared" si="1"/>
        <v/>
      </c>
      <c r="J8" s="85"/>
      <c r="K8" s="1" t="str">
        <f t="shared" si="2"/>
        <v/>
      </c>
      <c r="L8" s="2"/>
      <c r="M8" s="164"/>
      <c r="N8" s="8">
        <v>5</v>
      </c>
      <c r="O8" s="15" t="s">
        <v>13</v>
      </c>
      <c r="P8" s="11">
        <f t="shared" si="3"/>
        <v>0</v>
      </c>
      <c r="Q8" s="6"/>
      <c r="R8" s="9">
        <v>6</v>
      </c>
      <c r="S8" s="15" t="s">
        <v>14</v>
      </c>
      <c r="T8" s="11">
        <f t="shared" si="4"/>
        <v>0</v>
      </c>
      <c r="U8" s="6"/>
      <c r="V8" s="8">
        <v>5</v>
      </c>
      <c r="W8" s="15" t="s">
        <v>13</v>
      </c>
      <c r="X8" s="11">
        <f t="shared" si="5"/>
        <v>0</v>
      </c>
      <c r="Z8" s="73">
        <v>60</v>
      </c>
      <c r="AA8" s="74">
        <f>COUNTIFS($B$4:$B$19,"&gt;=60",$B$4:$B$19,"&lt;=69",$D$4:$D$19,AA$3)</f>
        <v>0</v>
      </c>
      <c r="AB8" s="74">
        <f>COUNTIFS($B$4:$B$19,"&gt;=60",$B$4:$B$19,"&lt;=69",$D$4:$D$19,AB$3)</f>
        <v>1</v>
      </c>
      <c r="AC8" s="74">
        <f t="shared" si="6"/>
        <v>1</v>
      </c>
    </row>
    <row r="9" spans="1:29" ht="40.200000000000003" customHeight="1" x14ac:dyDescent="0.2">
      <c r="A9" s="18">
        <v>6</v>
      </c>
      <c r="B9" s="82"/>
      <c r="C9" s="18" t="s">
        <v>29</v>
      </c>
      <c r="D9" s="82"/>
      <c r="E9" s="18" t="s">
        <v>9</v>
      </c>
      <c r="F9" s="82"/>
      <c r="G9" s="1" t="str">
        <f t="shared" si="0"/>
        <v/>
      </c>
      <c r="H9" s="82"/>
      <c r="I9" s="2" t="str">
        <f t="shared" si="1"/>
        <v/>
      </c>
      <c r="J9" s="85"/>
      <c r="K9" s="1" t="str">
        <f t="shared" si="2"/>
        <v/>
      </c>
      <c r="L9" s="2"/>
      <c r="M9" s="164"/>
      <c r="N9" s="8">
        <v>6</v>
      </c>
      <c r="O9" s="16" t="s">
        <v>14</v>
      </c>
      <c r="P9" s="11">
        <f t="shared" si="3"/>
        <v>0</v>
      </c>
      <c r="Q9" s="6"/>
      <c r="R9" s="8" t="s">
        <v>27</v>
      </c>
      <c r="S9" s="21"/>
      <c r="T9" s="21">
        <f>SUM(T4:T8)</f>
        <v>3</v>
      </c>
      <c r="U9" s="6"/>
      <c r="V9" s="8">
        <v>6</v>
      </c>
      <c r="W9" s="15" t="s">
        <v>14</v>
      </c>
      <c r="X9" s="11">
        <f t="shared" si="5"/>
        <v>0</v>
      </c>
      <c r="Z9" s="73">
        <v>70</v>
      </c>
      <c r="AA9" s="74">
        <f>COUNTIFS($B$4:$B$19,"&gt;=70",$B$4:$B$19,"&lt;=79",$D$4:$D$19,AA$3)</f>
        <v>0</v>
      </c>
      <c r="AB9" s="74">
        <f>COUNTIFS($B$4:$B$19,"&gt;=70",$B$4:$B$19,"&lt;=79",$D$4:$D$19,AB$3)</f>
        <v>0</v>
      </c>
      <c r="AC9" s="74">
        <f t="shared" si="6"/>
        <v>0</v>
      </c>
    </row>
    <row r="10" spans="1:29" ht="40.200000000000003" customHeight="1" x14ac:dyDescent="0.2">
      <c r="A10" s="18">
        <v>7</v>
      </c>
      <c r="B10" s="82"/>
      <c r="C10" s="18" t="s">
        <v>29</v>
      </c>
      <c r="D10" s="82"/>
      <c r="E10" s="18" t="s">
        <v>9</v>
      </c>
      <c r="F10" s="82"/>
      <c r="G10" s="1" t="str">
        <f t="shared" si="0"/>
        <v/>
      </c>
      <c r="H10" s="82"/>
      <c r="I10" s="2" t="str">
        <f t="shared" si="1"/>
        <v/>
      </c>
      <c r="J10" s="85"/>
      <c r="K10" s="1" t="str">
        <f t="shared" si="2"/>
        <v/>
      </c>
      <c r="L10" s="2"/>
      <c r="M10" s="164"/>
      <c r="N10" s="8" t="s">
        <v>27</v>
      </c>
      <c r="O10" s="1"/>
      <c r="P10" s="21">
        <f>SUM(P4:P9)</f>
        <v>3</v>
      </c>
      <c r="V10" s="8" t="s">
        <v>27</v>
      </c>
      <c r="W10" s="1"/>
      <c r="X10" s="21">
        <f>SUM(X4:X9)</f>
        <v>3</v>
      </c>
      <c r="Z10" s="73">
        <v>80</v>
      </c>
      <c r="AA10" s="74">
        <f>COUNTIFS($B$4:$B$19,"&gt;=80",$B$4:$B$19,"&lt;=89",$D$4:$D$19,AA$3)</f>
        <v>0</v>
      </c>
      <c r="AB10" s="74">
        <f>COUNTIFS($B$4:$B$19,"&gt;=80",$B$4:$B$19,"&lt;=89",$D$4:$D$19,AB$3)</f>
        <v>0</v>
      </c>
      <c r="AC10" s="74">
        <f t="shared" si="6"/>
        <v>0</v>
      </c>
    </row>
    <row r="11" spans="1:29" ht="40.200000000000003" customHeight="1" x14ac:dyDescent="0.2">
      <c r="A11" s="18">
        <v>8</v>
      </c>
      <c r="B11" s="82"/>
      <c r="C11" s="18" t="s">
        <v>29</v>
      </c>
      <c r="D11" s="82"/>
      <c r="E11" s="18" t="s">
        <v>9</v>
      </c>
      <c r="F11" s="82"/>
      <c r="G11" s="1" t="str">
        <f t="shared" si="0"/>
        <v/>
      </c>
      <c r="H11" s="82"/>
      <c r="I11" s="2" t="str">
        <f t="shared" si="1"/>
        <v/>
      </c>
      <c r="J11" s="85"/>
      <c r="K11" s="1" t="str">
        <f t="shared" si="2"/>
        <v/>
      </c>
      <c r="L11" s="2"/>
      <c r="M11" s="164"/>
      <c r="Z11" s="73" t="s">
        <v>27</v>
      </c>
      <c r="AA11" s="74">
        <f>SUM(AA4:AA10)</f>
        <v>0</v>
      </c>
      <c r="AB11" s="74">
        <f t="shared" ref="AB11:AC11" si="7">SUM(AB4:AB10)</f>
        <v>3</v>
      </c>
      <c r="AC11" s="74">
        <f t="shared" si="7"/>
        <v>3</v>
      </c>
    </row>
    <row r="12" spans="1:29" ht="40.200000000000003" customHeight="1" x14ac:dyDescent="0.2">
      <c r="A12" s="18">
        <v>9</v>
      </c>
      <c r="B12" s="82"/>
      <c r="C12" s="18" t="s">
        <v>29</v>
      </c>
      <c r="D12" s="82"/>
      <c r="E12" s="18" t="s">
        <v>9</v>
      </c>
      <c r="F12" s="82"/>
      <c r="G12" s="1" t="str">
        <f t="shared" si="0"/>
        <v/>
      </c>
      <c r="H12" s="82"/>
      <c r="I12" s="2" t="str">
        <f t="shared" si="1"/>
        <v/>
      </c>
      <c r="J12" s="85"/>
      <c r="K12" s="1" t="str">
        <f t="shared" si="2"/>
        <v/>
      </c>
      <c r="L12" s="2"/>
      <c r="M12" s="164"/>
    </row>
    <row r="13" spans="1:29" ht="40.200000000000003" customHeight="1" x14ac:dyDescent="0.2">
      <c r="A13" s="18">
        <v>10</v>
      </c>
      <c r="B13" s="82"/>
      <c r="C13" s="18" t="s">
        <v>29</v>
      </c>
      <c r="D13" s="82"/>
      <c r="E13" s="18" t="s">
        <v>9</v>
      </c>
      <c r="F13" s="82"/>
      <c r="G13" s="1" t="str">
        <f t="shared" si="0"/>
        <v/>
      </c>
      <c r="H13" s="82"/>
      <c r="I13" s="2" t="str">
        <f t="shared" si="1"/>
        <v/>
      </c>
      <c r="J13" s="85"/>
      <c r="K13" s="1" t="str">
        <f t="shared" si="2"/>
        <v/>
      </c>
      <c r="L13" s="2"/>
      <c r="M13" s="164"/>
    </row>
    <row r="14" spans="1:29" ht="40.200000000000003" customHeight="1" x14ac:dyDescent="0.2">
      <c r="A14" s="18">
        <v>11</v>
      </c>
      <c r="B14" s="82"/>
      <c r="C14" s="18" t="s">
        <v>29</v>
      </c>
      <c r="D14" s="82"/>
      <c r="E14" s="18" t="s">
        <v>9</v>
      </c>
      <c r="F14" s="82"/>
      <c r="G14" s="1" t="str">
        <f t="shared" si="0"/>
        <v/>
      </c>
      <c r="H14" s="82"/>
      <c r="I14" s="2" t="str">
        <f t="shared" si="1"/>
        <v/>
      </c>
      <c r="J14" s="85"/>
      <c r="K14" s="1" t="str">
        <f t="shared" si="2"/>
        <v/>
      </c>
      <c r="L14" s="2"/>
      <c r="M14" s="164"/>
    </row>
    <row r="15" spans="1:29" ht="40.200000000000003" customHeight="1" x14ac:dyDescent="0.2">
      <c r="A15" s="18">
        <v>12</v>
      </c>
      <c r="B15" s="82"/>
      <c r="C15" s="18" t="s">
        <v>29</v>
      </c>
      <c r="D15" s="82"/>
      <c r="E15" s="18" t="s">
        <v>9</v>
      </c>
      <c r="F15" s="82"/>
      <c r="G15" s="1" t="str">
        <f t="shared" si="0"/>
        <v/>
      </c>
      <c r="H15" s="82"/>
      <c r="I15" s="2" t="str">
        <f t="shared" si="1"/>
        <v/>
      </c>
      <c r="J15" s="85"/>
      <c r="K15" s="1" t="str">
        <f t="shared" si="2"/>
        <v/>
      </c>
      <c r="L15" s="2"/>
      <c r="M15" s="164"/>
    </row>
    <row r="16" spans="1:29" ht="40.200000000000003" customHeight="1" x14ac:dyDescent="0.2">
      <c r="A16" s="18">
        <v>13</v>
      </c>
      <c r="B16" s="82"/>
      <c r="C16" s="18" t="s">
        <v>29</v>
      </c>
      <c r="D16" s="82"/>
      <c r="E16" s="18" t="s">
        <v>9</v>
      </c>
      <c r="F16" s="82"/>
      <c r="G16" s="1" t="str">
        <f t="shared" si="0"/>
        <v/>
      </c>
      <c r="H16" s="82"/>
      <c r="I16" s="2" t="str">
        <f t="shared" si="1"/>
        <v/>
      </c>
      <c r="J16" s="85"/>
      <c r="K16" s="1" t="str">
        <f t="shared" si="2"/>
        <v/>
      </c>
      <c r="L16" s="2"/>
      <c r="M16" s="164"/>
    </row>
    <row r="17" spans="1:13" ht="40.200000000000003" customHeight="1" x14ac:dyDescent="0.2">
      <c r="A17" s="18">
        <v>14</v>
      </c>
      <c r="B17" s="82"/>
      <c r="C17" s="18" t="s">
        <v>29</v>
      </c>
      <c r="D17" s="82"/>
      <c r="E17" s="18" t="s">
        <v>9</v>
      </c>
      <c r="F17" s="82"/>
      <c r="G17" s="1" t="str">
        <f t="shared" si="0"/>
        <v/>
      </c>
      <c r="H17" s="82"/>
      <c r="I17" s="2" t="str">
        <f t="shared" si="1"/>
        <v/>
      </c>
      <c r="J17" s="85"/>
      <c r="K17" s="1" t="str">
        <f t="shared" si="2"/>
        <v/>
      </c>
      <c r="L17" s="2"/>
      <c r="M17" s="164"/>
    </row>
    <row r="18" spans="1:13" ht="40.200000000000003" customHeight="1" x14ac:dyDescent="0.2">
      <c r="A18" s="18">
        <v>15</v>
      </c>
      <c r="B18" s="83"/>
      <c r="C18" s="18" t="s">
        <v>6</v>
      </c>
      <c r="D18" s="83"/>
      <c r="E18" s="18" t="s">
        <v>9</v>
      </c>
      <c r="F18" s="82"/>
      <c r="G18" s="1"/>
      <c r="H18" s="82"/>
      <c r="I18" s="1"/>
      <c r="J18" s="82"/>
      <c r="K18" s="1"/>
      <c r="L18" s="1"/>
      <c r="M18" s="164"/>
    </row>
    <row r="19" spans="1:13" ht="40.200000000000003" customHeight="1" x14ac:dyDescent="0.2">
      <c r="A19" s="18">
        <v>16</v>
      </c>
      <c r="B19" s="83"/>
      <c r="C19" s="18" t="s">
        <v>6</v>
      </c>
      <c r="D19" s="83"/>
      <c r="E19" s="18" t="s">
        <v>9</v>
      </c>
      <c r="F19" s="82"/>
      <c r="G19" s="1"/>
      <c r="H19" s="82"/>
      <c r="I19" s="1"/>
      <c r="J19" s="82"/>
      <c r="K19" s="1"/>
      <c r="L19" s="1"/>
      <c r="M19" s="164"/>
    </row>
    <row r="52" spans="7:7" x14ac:dyDescent="0.2">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C19"/>
  <sheetViews>
    <sheetView zoomScaleNormal="100" zoomScaleSheetLayoutView="80" workbookViewId="0">
      <selection activeCell="P2" sqref="P2"/>
    </sheetView>
  </sheetViews>
  <sheetFormatPr defaultRowHeight="13.2" x14ac:dyDescent="0.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 min="25" max="25" width="3.44140625" customWidth="1"/>
  </cols>
  <sheetData>
    <row r="1" spans="1:29" ht="26.25" customHeight="1" x14ac:dyDescent="0.2">
      <c r="E1" s="116"/>
      <c r="F1" s="170" t="s">
        <v>141</v>
      </c>
      <c r="G1" s="170"/>
      <c r="H1" s="170"/>
      <c r="I1" s="170"/>
      <c r="J1" s="170"/>
      <c r="K1" s="170"/>
      <c r="L1" s="170"/>
      <c r="O1" s="120" t="s">
        <v>142</v>
      </c>
      <c r="P1" s="117">
        <v>1</v>
      </c>
      <c r="Q1" s="117" t="s">
        <v>112</v>
      </c>
    </row>
    <row r="2" spans="1:29" ht="10.050000000000001" customHeight="1" x14ac:dyDescent="0.2">
      <c r="E2" s="118"/>
      <c r="F2" s="118"/>
      <c r="G2" s="119"/>
      <c r="H2" s="119"/>
      <c r="I2" s="119"/>
      <c r="J2" s="119"/>
      <c r="K2" s="119"/>
      <c r="L2" s="119"/>
    </row>
    <row r="3" spans="1:29" ht="28.05" customHeight="1" x14ac:dyDescent="0.2">
      <c r="A3" s="18" t="s">
        <v>26</v>
      </c>
      <c r="B3" s="174" t="s">
        <v>0</v>
      </c>
      <c r="C3" s="175"/>
      <c r="D3" s="175"/>
      <c r="E3" s="176"/>
      <c r="F3" s="173" t="s">
        <v>1</v>
      </c>
      <c r="G3" s="167"/>
      <c r="H3" s="173" t="s">
        <v>2</v>
      </c>
      <c r="I3" s="167"/>
      <c r="J3" s="173" t="s">
        <v>3</v>
      </c>
      <c r="K3" s="167"/>
      <c r="L3" s="82" t="s">
        <v>4</v>
      </c>
      <c r="N3" s="168" t="s">
        <v>10</v>
      </c>
      <c r="O3" s="169"/>
      <c r="P3" s="19" t="s">
        <v>25</v>
      </c>
      <c r="Q3" s="6"/>
      <c r="R3" s="168" t="s">
        <v>11</v>
      </c>
      <c r="S3" s="169"/>
      <c r="T3" s="8" t="s">
        <v>25</v>
      </c>
      <c r="U3" s="6"/>
      <c r="V3" s="171" t="s">
        <v>12</v>
      </c>
      <c r="W3" s="172"/>
      <c r="X3" s="20" t="s">
        <v>25</v>
      </c>
      <c r="Z3" s="73" t="s">
        <v>68</v>
      </c>
      <c r="AA3" s="73" t="s">
        <v>7</v>
      </c>
      <c r="AB3" s="73" t="s">
        <v>8</v>
      </c>
      <c r="AC3" s="73" t="s">
        <v>27</v>
      </c>
    </row>
    <row r="4" spans="1:29" ht="40.200000000000003" customHeight="1" x14ac:dyDescent="0.2">
      <c r="A4" s="22">
        <v>1</v>
      </c>
      <c r="B4" s="82">
        <v>50</v>
      </c>
      <c r="C4" s="4" t="s">
        <v>6</v>
      </c>
      <c r="D4" s="82" t="s">
        <v>131</v>
      </c>
      <c r="E4" s="5" t="s">
        <v>9</v>
      </c>
      <c r="F4" s="84">
        <v>2</v>
      </c>
      <c r="G4" s="1" t="str">
        <f>IF(F4="","",VLOOKUP(F4,$N$4:$P$9,2,FALSE))</f>
        <v>やや難しかった</v>
      </c>
      <c r="H4" s="82">
        <v>1</v>
      </c>
      <c r="I4" s="1" t="str">
        <f>IF(H4="","",VLOOKUP(H4,$R$4:$T$8,2,FALSE))</f>
        <v>知らないことが多かった</v>
      </c>
      <c r="J4" s="85">
        <v>4</v>
      </c>
      <c r="K4" s="1" t="str">
        <f>IF(J4="","",VLOOKUP(J4,$V$4:$X$9,2,FALSE))</f>
        <v>分かりやすかった</v>
      </c>
      <c r="L4" s="2" t="s">
        <v>135</v>
      </c>
      <c r="N4" s="8">
        <v>1</v>
      </c>
      <c r="O4" s="11" t="s">
        <v>15</v>
      </c>
      <c r="P4" s="11">
        <f>COUNTIF($F$4:$F$19,N4)</f>
        <v>1</v>
      </c>
      <c r="Q4" s="6"/>
      <c r="R4" s="9">
        <v>1</v>
      </c>
      <c r="S4" s="12" t="s">
        <v>19</v>
      </c>
      <c r="T4" s="11">
        <f>COUNTIF($H$4:$H$19,R4)</f>
        <v>3</v>
      </c>
      <c r="U4" s="6"/>
      <c r="V4" s="8">
        <v>1</v>
      </c>
      <c r="W4" s="17" t="s">
        <v>22</v>
      </c>
      <c r="X4" s="11">
        <f>COUNTIF($J$4:$J$19,V4)</f>
        <v>0</v>
      </c>
      <c r="Z4" s="73">
        <v>20</v>
      </c>
      <c r="AA4" s="74">
        <f>COUNTIFS($B$4:$B$19,"&gt;=20",$B$4:$B$19,"&lt;=29",$D$4:$D$19,AA$3)</f>
        <v>0</v>
      </c>
      <c r="AB4" s="74">
        <f>COUNTIFS($B$4:$B$19,"&gt;=20",$B$4:$B$19,"&lt;=29",$D$4:$D$19,AB$3)</f>
        <v>0</v>
      </c>
      <c r="AC4" s="74">
        <f>SUM(AA4:AB4)</f>
        <v>0</v>
      </c>
    </row>
    <row r="5" spans="1:29" ht="40.200000000000003" customHeight="1" x14ac:dyDescent="0.2">
      <c r="A5" s="22">
        <v>2</v>
      </c>
      <c r="B5" s="82">
        <v>40</v>
      </c>
      <c r="C5" s="4" t="s">
        <v>6</v>
      </c>
      <c r="D5" s="82" t="s">
        <v>131</v>
      </c>
      <c r="E5" s="5" t="s">
        <v>9</v>
      </c>
      <c r="F5" s="84">
        <v>2</v>
      </c>
      <c r="G5" s="1" t="str">
        <f t="shared" ref="G5:G16" si="0">IF(F5="","",VLOOKUP(F5,$N$4:$P$9,2,FALSE))</f>
        <v>やや難しかった</v>
      </c>
      <c r="H5" s="82">
        <v>1</v>
      </c>
      <c r="I5" s="1" t="str">
        <f t="shared" ref="I5:I16" si="1">IF(H5="","",VLOOKUP(H5,$R$4:$T$8,2,FALSE))</f>
        <v>知らないことが多かった</v>
      </c>
      <c r="J5" s="85">
        <v>4</v>
      </c>
      <c r="K5" s="1" t="str">
        <f t="shared" ref="K5:K16" si="2">IF(J5="","",VLOOKUP(J5,$V$4:$X$9,2,FALSE))</f>
        <v>分かりやすかった</v>
      </c>
      <c r="L5" s="2" t="s">
        <v>136</v>
      </c>
      <c r="N5" s="8">
        <v>2</v>
      </c>
      <c r="O5" s="11" t="s">
        <v>16</v>
      </c>
      <c r="P5" s="11">
        <f t="shared" ref="P5:P9" si="3">COUNTIF($F$4:$F$19,N5)</f>
        <v>2</v>
      </c>
      <c r="Q5" s="6"/>
      <c r="R5" s="9">
        <v>2</v>
      </c>
      <c r="S5" s="13" t="s">
        <v>20</v>
      </c>
      <c r="T5" s="11">
        <f t="shared" ref="T5:T8" si="4">COUNTIF($H$4:$H$19,R5)</f>
        <v>0</v>
      </c>
      <c r="U5" s="6"/>
      <c r="V5" s="8">
        <v>2</v>
      </c>
      <c r="W5" s="7" t="s">
        <v>23</v>
      </c>
      <c r="X5" s="11">
        <f t="shared" ref="X5:X9" si="5">COUNTIF($J$4:$J$19,V5)</f>
        <v>1</v>
      </c>
      <c r="Z5" s="73">
        <v>30</v>
      </c>
      <c r="AA5" s="74">
        <f>COUNTIFS($B$4:$B$19,"&gt;=30",$B$4:$B$19,"&lt;=39",$D$4:$D$19,AA$3)</f>
        <v>0</v>
      </c>
      <c r="AB5" s="74">
        <f>COUNTIFS($B$4:$B$19,"&gt;=30",$B$4:$B$19,"&lt;=39",$D$4:$D$19,AB$3)</f>
        <v>0</v>
      </c>
      <c r="AC5" s="74">
        <f t="shared" ref="AC5:AC10" si="6">SUM(AA5:AB5)</f>
        <v>0</v>
      </c>
    </row>
    <row r="6" spans="1:29" ht="40.200000000000003" customHeight="1" x14ac:dyDescent="0.2">
      <c r="A6" s="22">
        <v>3</v>
      </c>
      <c r="B6" s="82">
        <v>60</v>
      </c>
      <c r="C6" s="4" t="s">
        <v>6</v>
      </c>
      <c r="D6" s="82" t="s">
        <v>131</v>
      </c>
      <c r="E6" s="5" t="s">
        <v>9</v>
      </c>
      <c r="F6" s="84">
        <v>1</v>
      </c>
      <c r="G6" s="1" t="str">
        <f t="shared" si="0"/>
        <v>難しかった</v>
      </c>
      <c r="H6" s="82">
        <v>1</v>
      </c>
      <c r="I6" s="1" t="str">
        <f t="shared" si="1"/>
        <v>知らないことが多かった</v>
      </c>
      <c r="J6" s="85">
        <v>2</v>
      </c>
      <c r="K6" s="1" t="str">
        <f t="shared" si="2"/>
        <v>やや分かりにくかった</v>
      </c>
      <c r="L6" s="2"/>
      <c r="N6" s="8">
        <v>3</v>
      </c>
      <c r="O6" s="11" t="s">
        <v>17</v>
      </c>
      <c r="P6" s="11">
        <f t="shared" si="3"/>
        <v>0</v>
      </c>
      <c r="Q6" s="6"/>
      <c r="R6" s="8">
        <v>3</v>
      </c>
      <c r="S6" s="14" t="s">
        <v>21</v>
      </c>
      <c r="T6" s="11">
        <f t="shared" si="4"/>
        <v>0</v>
      </c>
      <c r="U6" s="6"/>
      <c r="V6" s="8">
        <v>3</v>
      </c>
      <c r="W6" s="13" t="s">
        <v>17</v>
      </c>
      <c r="X6" s="11">
        <f t="shared" si="5"/>
        <v>0</v>
      </c>
      <c r="Z6" s="73">
        <v>40</v>
      </c>
      <c r="AA6" s="74">
        <f>COUNTIFS($B$4:$B$19,"&gt;=40",$B$4:$B$19,"&lt;=49",$D$4:$D$19,AA$3)</f>
        <v>0</v>
      </c>
      <c r="AB6" s="74">
        <f>COUNTIFS($B$4:$B$19,"&gt;=40",$B$4:$B$19,"&lt;=49",$D$4:$D$19,AB$3)</f>
        <v>1</v>
      </c>
      <c r="AC6" s="74">
        <f t="shared" si="6"/>
        <v>1</v>
      </c>
    </row>
    <row r="7" spans="1:29" ht="40.200000000000003" customHeight="1" x14ac:dyDescent="0.2">
      <c r="A7" s="22">
        <v>4</v>
      </c>
      <c r="B7" s="82"/>
      <c r="C7" s="4" t="s">
        <v>6</v>
      </c>
      <c r="D7" s="82"/>
      <c r="E7" s="5" t="s">
        <v>9</v>
      </c>
      <c r="F7" s="84"/>
      <c r="G7" s="1" t="str">
        <f t="shared" si="0"/>
        <v/>
      </c>
      <c r="H7" s="82"/>
      <c r="I7" s="1" t="str">
        <f t="shared" si="1"/>
        <v/>
      </c>
      <c r="J7" s="85"/>
      <c r="K7" s="1" t="str">
        <f t="shared" si="2"/>
        <v/>
      </c>
      <c r="L7" s="2"/>
      <c r="N7" s="8">
        <v>4</v>
      </c>
      <c r="O7" s="11" t="s">
        <v>18</v>
      </c>
      <c r="P7" s="11">
        <f t="shared" si="3"/>
        <v>0</v>
      </c>
      <c r="Q7" s="6"/>
      <c r="R7" s="9">
        <v>5</v>
      </c>
      <c r="S7" s="15" t="s">
        <v>13</v>
      </c>
      <c r="T7" s="11">
        <f t="shared" si="4"/>
        <v>0</v>
      </c>
      <c r="U7" s="6"/>
      <c r="V7" s="8">
        <v>4</v>
      </c>
      <c r="W7" s="13" t="s">
        <v>24</v>
      </c>
      <c r="X7" s="11">
        <f t="shared" si="5"/>
        <v>2</v>
      </c>
      <c r="Z7" s="73">
        <v>50</v>
      </c>
      <c r="AA7" s="74">
        <f>COUNTIFS($B$4:$B$19,"&gt;=50",$B$4:$B$19,"&lt;=59",$D$4:$D$19,AA$3)</f>
        <v>0</v>
      </c>
      <c r="AB7" s="74">
        <f>COUNTIFS($B$4:$B$19,"&gt;=50",$B$4:$B$19,"&lt;=59",$D$4:$D$19,AB$3)</f>
        <v>1</v>
      </c>
      <c r="AC7" s="74">
        <f t="shared" si="6"/>
        <v>1</v>
      </c>
    </row>
    <row r="8" spans="1:29" ht="40.200000000000003" customHeight="1" x14ac:dyDescent="0.2">
      <c r="A8" s="22">
        <v>5</v>
      </c>
      <c r="B8" s="82"/>
      <c r="C8" s="4" t="s">
        <v>6</v>
      </c>
      <c r="D8" s="82"/>
      <c r="E8" s="5" t="s">
        <v>9</v>
      </c>
      <c r="F8" s="84"/>
      <c r="G8" s="1" t="str">
        <f t="shared" si="0"/>
        <v/>
      </c>
      <c r="H8" s="82"/>
      <c r="I8" s="1" t="str">
        <f t="shared" si="1"/>
        <v/>
      </c>
      <c r="J8" s="85"/>
      <c r="K8" s="1" t="str">
        <f t="shared" si="2"/>
        <v/>
      </c>
      <c r="L8" s="2"/>
      <c r="N8" s="8">
        <v>5</v>
      </c>
      <c r="O8" s="15" t="s">
        <v>13</v>
      </c>
      <c r="P8" s="11">
        <f t="shared" si="3"/>
        <v>0</v>
      </c>
      <c r="Q8" s="6"/>
      <c r="R8" s="9">
        <v>6</v>
      </c>
      <c r="S8" s="15" t="s">
        <v>14</v>
      </c>
      <c r="T8" s="11">
        <f t="shared" si="4"/>
        <v>0</v>
      </c>
      <c r="U8" s="6"/>
      <c r="V8" s="8">
        <v>5</v>
      </c>
      <c r="W8" s="15" t="s">
        <v>13</v>
      </c>
      <c r="X8" s="11">
        <f t="shared" si="5"/>
        <v>0</v>
      </c>
      <c r="Z8" s="73">
        <v>60</v>
      </c>
      <c r="AA8" s="74">
        <f>COUNTIFS($B$4:$B$19,"&gt;=60",$B$4:$B$19,"&lt;=69",$D$4:$D$19,AA$3)</f>
        <v>0</v>
      </c>
      <c r="AB8" s="74">
        <f>COUNTIFS($B$4:$B$19,"&gt;=60",$B$4:$B$19,"&lt;=69",$D$4:$D$19,AB$3)</f>
        <v>1</v>
      </c>
      <c r="AC8" s="74">
        <f t="shared" si="6"/>
        <v>1</v>
      </c>
    </row>
    <row r="9" spans="1:29" ht="40.200000000000003" customHeight="1" x14ac:dyDescent="0.5">
      <c r="A9" s="22">
        <v>6</v>
      </c>
      <c r="B9" s="82"/>
      <c r="C9" s="4" t="s">
        <v>6</v>
      </c>
      <c r="D9" s="82"/>
      <c r="E9" s="5" t="s">
        <v>9</v>
      </c>
      <c r="F9" s="84"/>
      <c r="G9" s="1" t="str">
        <f t="shared" si="0"/>
        <v/>
      </c>
      <c r="H9" s="82"/>
      <c r="I9" s="1" t="str">
        <f t="shared" si="1"/>
        <v/>
      </c>
      <c r="J9" s="85"/>
      <c r="K9" s="1" t="str">
        <f t="shared" si="2"/>
        <v/>
      </c>
      <c r="L9" s="2"/>
      <c r="N9" s="8">
        <v>6</v>
      </c>
      <c r="O9" s="16" t="s">
        <v>14</v>
      </c>
      <c r="P9" s="11">
        <f t="shared" si="3"/>
        <v>0</v>
      </c>
      <c r="Q9" s="6"/>
      <c r="R9" s="8" t="s">
        <v>27</v>
      </c>
      <c r="S9" s="21"/>
      <c r="T9" s="10">
        <f>SUM(T4:T8)</f>
        <v>3</v>
      </c>
      <c r="U9" s="6"/>
      <c r="V9" s="8">
        <v>6</v>
      </c>
      <c r="W9" s="15" t="s">
        <v>14</v>
      </c>
      <c r="X9" s="11">
        <f t="shared" si="5"/>
        <v>0</v>
      </c>
      <c r="Z9" s="73">
        <v>70</v>
      </c>
      <c r="AA9" s="74">
        <f>COUNTIFS($B$4:$B$19,"&gt;=70",$B$4:$B$19,"&lt;=79",$D$4:$D$19,AA$3)</f>
        <v>0</v>
      </c>
      <c r="AB9" s="74">
        <f>COUNTIFS($B$4:$B$19,"&gt;=70",$B$4:$B$19,"&lt;=79",$D$4:$D$19,AB$3)</f>
        <v>0</v>
      </c>
      <c r="AC9" s="74">
        <f t="shared" si="6"/>
        <v>0</v>
      </c>
    </row>
    <row r="10" spans="1:29" ht="40.200000000000003" customHeight="1" x14ac:dyDescent="0.2">
      <c r="A10" s="22">
        <v>7</v>
      </c>
      <c r="B10" s="82"/>
      <c r="C10" s="4" t="s">
        <v>6</v>
      </c>
      <c r="D10" s="82"/>
      <c r="E10" s="5" t="s">
        <v>9</v>
      </c>
      <c r="F10" s="84"/>
      <c r="G10" s="1" t="str">
        <f t="shared" si="0"/>
        <v/>
      </c>
      <c r="H10" s="82"/>
      <c r="I10" s="1" t="str">
        <f t="shared" si="1"/>
        <v/>
      </c>
      <c r="J10" s="85"/>
      <c r="K10" s="1" t="str">
        <f t="shared" si="2"/>
        <v/>
      </c>
      <c r="L10" s="2"/>
      <c r="N10" s="8" t="s">
        <v>27</v>
      </c>
      <c r="O10" s="1"/>
      <c r="P10" s="21">
        <f>SUM(P4:P9)</f>
        <v>3</v>
      </c>
      <c r="T10" s="6"/>
      <c r="V10" s="8" t="s">
        <v>27</v>
      </c>
      <c r="W10" s="1"/>
      <c r="X10" s="21">
        <f>SUM(X4:X9)</f>
        <v>3</v>
      </c>
      <c r="Z10" s="73">
        <v>80</v>
      </c>
      <c r="AA10" s="74">
        <f>COUNTIFS($B$4:$B$19,"&gt;=80",$B$4:$B$19,"&lt;=89",$D$4:$D$19,AA$3)</f>
        <v>0</v>
      </c>
      <c r="AB10" s="74">
        <f>COUNTIFS($B$4:$B$19,"&gt;=80",$B$4:$B$19,"&lt;=89",$D$4:$D$19,AB$3)</f>
        <v>0</v>
      </c>
      <c r="AC10" s="74">
        <f t="shared" si="6"/>
        <v>0</v>
      </c>
    </row>
    <row r="11" spans="1:29" ht="40.200000000000003" customHeight="1" x14ac:dyDescent="0.2">
      <c r="A11" s="22">
        <v>8</v>
      </c>
      <c r="B11" s="82"/>
      <c r="C11" s="4" t="s">
        <v>6</v>
      </c>
      <c r="D11" s="82"/>
      <c r="E11" s="5" t="s">
        <v>9</v>
      </c>
      <c r="F11" s="84"/>
      <c r="G11" s="1" t="str">
        <f t="shared" si="0"/>
        <v/>
      </c>
      <c r="H11" s="82"/>
      <c r="I11" s="1" t="str">
        <f t="shared" si="1"/>
        <v/>
      </c>
      <c r="J11" s="85"/>
      <c r="K11" s="1" t="str">
        <f t="shared" si="2"/>
        <v/>
      </c>
      <c r="L11" s="2"/>
      <c r="Z11" s="73" t="s">
        <v>27</v>
      </c>
      <c r="AA11" s="74">
        <f>SUM(AA4:AA10)</f>
        <v>0</v>
      </c>
      <c r="AB11" s="74">
        <f t="shared" ref="AB11:AC11" si="7">SUM(AB4:AB10)</f>
        <v>3</v>
      </c>
      <c r="AC11" s="74">
        <f t="shared" si="7"/>
        <v>3</v>
      </c>
    </row>
    <row r="12" spans="1:29" ht="40.200000000000003" customHeight="1" x14ac:dyDescent="0.2">
      <c r="A12" s="22">
        <v>9</v>
      </c>
      <c r="B12" s="82"/>
      <c r="C12" s="4" t="s">
        <v>6</v>
      </c>
      <c r="D12" s="82"/>
      <c r="E12" s="5" t="s">
        <v>9</v>
      </c>
      <c r="F12" s="84"/>
      <c r="G12" s="1" t="str">
        <f t="shared" si="0"/>
        <v/>
      </c>
      <c r="H12" s="82"/>
      <c r="I12" s="1" t="str">
        <f t="shared" si="1"/>
        <v/>
      </c>
      <c r="J12" s="85"/>
      <c r="K12" s="1" t="str">
        <f t="shared" si="2"/>
        <v/>
      </c>
      <c r="L12" s="2"/>
    </row>
    <row r="13" spans="1:29" ht="40.200000000000003" customHeight="1" x14ac:dyDescent="0.2">
      <c r="A13" s="22">
        <v>10</v>
      </c>
      <c r="B13" s="82"/>
      <c r="C13" s="4" t="s">
        <v>6</v>
      </c>
      <c r="D13" s="82"/>
      <c r="E13" s="5" t="s">
        <v>9</v>
      </c>
      <c r="F13" s="84"/>
      <c r="G13" s="1" t="str">
        <f t="shared" si="0"/>
        <v/>
      </c>
      <c r="H13" s="82"/>
      <c r="I13" s="1" t="str">
        <f t="shared" si="1"/>
        <v/>
      </c>
      <c r="J13" s="85"/>
      <c r="K13" s="1" t="str">
        <f t="shared" si="2"/>
        <v/>
      </c>
      <c r="L13" s="2"/>
    </row>
    <row r="14" spans="1:29" ht="40.200000000000003" customHeight="1" x14ac:dyDescent="0.2">
      <c r="A14" s="22">
        <v>11</v>
      </c>
      <c r="B14" s="82"/>
      <c r="C14" s="4" t="s">
        <v>6</v>
      </c>
      <c r="D14" s="82"/>
      <c r="E14" s="5" t="s">
        <v>9</v>
      </c>
      <c r="F14" s="84"/>
      <c r="G14" s="1" t="str">
        <f t="shared" si="0"/>
        <v/>
      </c>
      <c r="H14" s="82"/>
      <c r="I14" s="1" t="str">
        <f t="shared" si="1"/>
        <v/>
      </c>
      <c r="J14" s="85"/>
      <c r="K14" s="1" t="str">
        <f t="shared" si="2"/>
        <v/>
      </c>
      <c r="L14" s="2"/>
    </row>
    <row r="15" spans="1:29" ht="40.200000000000003" customHeight="1" x14ac:dyDescent="0.2">
      <c r="A15" s="22">
        <v>12</v>
      </c>
      <c r="B15" s="82"/>
      <c r="C15" s="4" t="s">
        <v>6</v>
      </c>
      <c r="D15" s="82"/>
      <c r="E15" s="5" t="s">
        <v>9</v>
      </c>
      <c r="F15" s="84"/>
      <c r="G15" s="1" t="str">
        <f t="shared" si="0"/>
        <v/>
      </c>
      <c r="H15" s="82"/>
      <c r="I15" s="1" t="str">
        <f t="shared" si="1"/>
        <v/>
      </c>
      <c r="J15" s="85"/>
      <c r="K15" s="1" t="str">
        <f t="shared" si="2"/>
        <v/>
      </c>
      <c r="L15" s="2"/>
    </row>
    <row r="16" spans="1:29" ht="40.200000000000003" customHeight="1" x14ac:dyDescent="0.2">
      <c r="A16" s="22">
        <v>13</v>
      </c>
      <c r="B16" s="82"/>
      <c r="C16" s="4" t="s">
        <v>6</v>
      </c>
      <c r="D16" s="82"/>
      <c r="E16" s="5" t="s">
        <v>9</v>
      </c>
      <c r="F16" s="84"/>
      <c r="G16" s="1" t="str">
        <f t="shared" si="0"/>
        <v/>
      </c>
      <c r="H16" s="82"/>
      <c r="I16" s="1" t="str">
        <f t="shared" si="1"/>
        <v/>
      </c>
      <c r="J16" s="85"/>
      <c r="K16" s="1" t="str">
        <f t="shared" si="2"/>
        <v/>
      </c>
      <c r="L16" s="2"/>
    </row>
    <row r="17" spans="1:12" ht="40.200000000000003" customHeight="1" x14ac:dyDescent="0.2">
      <c r="A17" s="22">
        <v>14</v>
      </c>
      <c r="B17" s="82"/>
      <c r="C17" s="4" t="s">
        <v>6</v>
      </c>
      <c r="D17" s="82"/>
      <c r="E17" s="5" t="s">
        <v>9</v>
      </c>
      <c r="F17" s="82"/>
      <c r="G17" s="1"/>
      <c r="H17" s="82"/>
      <c r="I17" s="1"/>
      <c r="J17" s="82"/>
      <c r="K17" s="1"/>
      <c r="L17" s="1"/>
    </row>
    <row r="18" spans="1:12" ht="40.200000000000003" customHeight="1" x14ac:dyDescent="0.2">
      <c r="A18" s="161">
        <v>15</v>
      </c>
      <c r="B18" s="162"/>
      <c r="C18" s="4" t="s">
        <v>6</v>
      </c>
      <c r="D18" s="162"/>
      <c r="E18" s="5" t="s">
        <v>9</v>
      </c>
      <c r="F18" s="82"/>
      <c r="G18" s="1"/>
      <c r="H18" s="82"/>
      <c r="I18" s="1"/>
      <c r="J18" s="82"/>
      <c r="K18" s="1"/>
      <c r="L18" s="1"/>
    </row>
    <row r="19" spans="1:12" ht="40.200000000000003" customHeight="1" x14ac:dyDescent="0.2">
      <c r="A19" s="22">
        <v>16</v>
      </c>
      <c r="B19" s="82"/>
      <c r="C19" s="4" t="s">
        <v>6</v>
      </c>
      <c r="D19" s="82"/>
      <c r="E19" s="5" t="s">
        <v>9</v>
      </c>
      <c r="F19" s="82"/>
      <c r="G19" s="1"/>
      <c r="H19" s="82"/>
      <c r="I19" s="1"/>
      <c r="J19" s="82"/>
      <c r="K19" s="1"/>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C20"/>
  <sheetViews>
    <sheetView zoomScaleNormal="100" zoomScaleSheetLayoutView="80" workbookViewId="0">
      <selection activeCell="F1" sqref="F1:L1"/>
    </sheetView>
  </sheetViews>
  <sheetFormatPr defaultRowHeight="13.2" x14ac:dyDescent="0.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441406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 min="25" max="25" width="3.44140625" customWidth="1"/>
  </cols>
  <sheetData>
    <row r="1" spans="1:29" ht="26.25" customHeight="1" x14ac:dyDescent="0.2">
      <c r="E1" s="116"/>
      <c r="F1" s="170" t="s">
        <v>143</v>
      </c>
      <c r="G1" s="170"/>
      <c r="H1" s="170"/>
      <c r="I1" s="170"/>
      <c r="J1" s="170"/>
      <c r="K1" s="170"/>
      <c r="L1" s="170"/>
      <c r="O1" s="120" t="s">
        <v>142</v>
      </c>
      <c r="P1" s="117">
        <v>8</v>
      </c>
      <c r="Q1" s="117" t="s">
        <v>112</v>
      </c>
    </row>
    <row r="2" spans="1:29" ht="10.050000000000001" customHeight="1" x14ac:dyDescent="0.2">
      <c r="E2" s="118"/>
      <c r="F2" s="118"/>
      <c r="G2" s="119"/>
      <c r="H2" s="119"/>
      <c r="I2" s="119"/>
      <c r="J2" s="119"/>
      <c r="K2" s="119"/>
      <c r="L2" s="119"/>
    </row>
    <row r="3" spans="1:29" ht="28.05" customHeight="1" x14ac:dyDescent="0.2">
      <c r="A3" s="18" t="s">
        <v>26</v>
      </c>
      <c r="B3" s="174" t="s">
        <v>0</v>
      </c>
      <c r="C3" s="175"/>
      <c r="D3" s="175"/>
      <c r="E3" s="176"/>
      <c r="F3" s="173" t="s">
        <v>1</v>
      </c>
      <c r="G3" s="167"/>
      <c r="H3" s="173" t="s">
        <v>2</v>
      </c>
      <c r="I3" s="167"/>
      <c r="J3" s="173" t="s">
        <v>3</v>
      </c>
      <c r="K3" s="167"/>
      <c r="L3" s="82" t="s">
        <v>4</v>
      </c>
      <c r="N3" s="168" t="s">
        <v>10</v>
      </c>
      <c r="O3" s="169"/>
      <c r="P3" s="19" t="s">
        <v>25</v>
      </c>
      <c r="Q3" s="6"/>
      <c r="R3" s="168" t="s">
        <v>11</v>
      </c>
      <c r="S3" s="169"/>
      <c r="T3" s="8" t="s">
        <v>25</v>
      </c>
      <c r="U3" s="6"/>
      <c r="V3" s="171" t="s">
        <v>12</v>
      </c>
      <c r="W3" s="172"/>
      <c r="X3" s="20" t="s">
        <v>25</v>
      </c>
      <c r="Z3" s="73" t="s">
        <v>68</v>
      </c>
      <c r="AA3" s="73" t="s">
        <v>7</v>
      </c>
      <c r="AB3" s="73" t="s">
        <v>8</v>
      </c>
      <c r="AC3" s="73" t="s">
        <v>27</v>
      </c>
    </row>
    <row r="4" spans="1:29" ht="40.200000000000003" customHeight="1" x14ac:dyDescent="0.2">
      <c r="A4" s="22">
        <v>1</v>
      </c>
      <c r="B4" s="82">
        <v>50</v>
      </c>
      <c r="C4" s="4" t="s">
        <v>6</v>
      </c>
      <c r="D4" s="82" t="s">
        <v>131</v>
      </c>
      <c r="E4" s="5" t="s">
        <v>9</v>
      </c>
      <c r="F4" s="84">
        <v>2</v>
      </c>
      <c r="G4" s="1" t="str">
        <f>IF(F4="","",VLOOKUP(F4,$N$4:$P$9,2,FALSE))</f>
        <v>やや難しかった</v>
      </c>
      <c r="H4" s="82">
        <v>1</v>
      </c>
      <c r="I4" s="1" t="str">
        <f>IF(H4="","",VLOOKUP(H4,$R$4:$T$8,2,FALSE))</f>
        <v>知らないことが多かった</v>
      </c>
      <c r="J4" s="85">
        <v>4</v>
      </c>
      <c r="K4" s="1" t="str">
        <f>IF(J4="","",VLOOKUP(J4,$V$4:$X$9,2,FALSE))</f>
        <v>分かりやすかった</v>
      </c>
      <c r="L4" s="2" t="s">
        <v>137</v>
      </c>
      <c r="N4" s="8">
        <v>1</v>
      </c>
      <c r="O4" s="11" t="s">
        <v>15</v>
      </c>
      <c r="P4" s="11">
        <f>COUNTIF($F$4:$F$19,N4)</f>
        <v>1</v>
      </c>
      <c r="Q4" s="6"/>
      <c r="R4" s="9">
        <v>1</v>
      </c>
      <c r="S4" s="12" t="s">
        <v>19</v>
      </c>
      <c r="T4" s="11">
        <f>COUNTIF($H$4:$H$19,R4)</f>
        <v>2</v>
      </c>
      <c r="U4" s="6"/>
      <c r="V4" s="8">
        <v>1</v>
      </c>
      <c r="W4" s="17" t="s">
        <v>22</v>
      </c>
      <c r="X4" s="11">
        <f>COUNTIF($J$4:$J$19,V4)</f>
        <v>0</v>
      </c>
      <c r="Z4" s="73">
        <v>20</v>
      </c>
      <c r="AA4" s="74">
        <f>COUNTIFS($B$4:$B$19,"&gt;=20",$B$4:$B$19,"&lt;=29",$D$4:$D$19,AA$3)</f>
        <v>0</v>
      </c>
      <c r="AB4" s="74">
        <f>COUNTIFS($B$4:$B$19,"&gt;=20",$B$4:$B$19,"&lt;=29",$D$4:$D$19,AB$3)</f>
        <v>0</v>
      </c>
      <c r="AC4" s="74">
        <f>SUM(AA4:AB4)</f>
        <v>0</v>
      </c>
    </row>
    <row r="5" spans="1:29" ht="40.200000000000003" customHeight="1" x14ac:dyDescent="0.2">
      <c r="A5" s="22">
        <v>2</v>
      </c>
      <c r="B5" s="82">
        <v>40</v>
      </c>
      <c r="C5" s="4" t="s">
        <v>6</v>
      </c>
      <c r="D5" s="82" t="s">
        <v>131</v>
      </c>
      <c r="E5" s="5" t="s">
        <v>9</v>
      </c>
      <c r="F5" s="84">
        <v>1</v>
      </c>
      <c r="G5" s="1" t="str">
        <f>IF(F5="","",VLOOKUP(F5,$N$4:$P$9,2,FALSE))</f>
        <v>難しかった</v>
      </c>
      <c r="H5" s="82">
        <v>2</v>
      </c>
      <c r="I5" s="1" t="str">
        <f t="shared" ref="I5:I16" si="0">IF(H5="","",VLOOKUP(H5,$R$4:$T$8,2,FALSE))</f>
        <v>半分くらいは知っていた</v>
      </c>
      <c r="J5" s="85">
        <v>2</v>
      </c>
      <c r="K5" s="1" t="str">
        <f t="shared" ref="K5:K16" si="1">IF(J5="","",VLOOKUP(J5,$V$4:$X$9,2,FALSE))</f>
        <v>やや分かりにくかった</v>
      </c>
      <c r="L5" s="2" t="s">
        <v>138</v>
      </c>
      <c r="N5" s="8">
        <v>2</v>
      </c>
      <c r="O5" s="11" t="s">
        <v>16</v>
      </c>
      <c r="P5" s="11">
        <f t="shared" ref="P5:P9" si="2">COUNTIF($F$4:$F$19,N5)</f>
        <v>2</v>
      </c>
      <c r="Q5" s="6"/>
      <c r="R5" s="9">
        <v>2</v>
      </c>
      <c r="S5" s="13" t="s">
        <v>20</v>
      </c>
      <c r="T5" s="11">
        <f t="shared" ref="T5:T8" si="3">COUNTIF($H$4:$H$19,R5)</f>
        <v>1</v>
      </c>
      <c r="U5" s="6"/>
      <c r="V5" s="8">
        <v>2</v>
      </c>
      <c r="W5" s="7" t="s">
        <v>23</v>
      </c>
      <c r="X5" s="11">
        <f t="shared" ref="X5:X9" si="4">COUNTIF($J$4:$J$19,V5)</f>
        <v>1</v>
      </c>
      <c r="Z5" s="73">
        <v>30</v>
      </c>
      <c r="AA5" s="74">
        <f>COUNTIFS($B$4:$B$19,"&gt;=30",$B$4:$B$19,"&lt;=39",$D$4:$D$19,AA$3)</f>
        <v>0</v>
      </c>
      <c r="AB5" s="74">
        <f>COUNTIFS($B$4:$B$19,"&gt;=30",$B$4:$B$19,"&lt;=39",$D$4:$D$19,AB$3)</f>
        <v>0</v>
      </c>
      <c r="AC5" s="74">
        <f t="shared" ref="AC5:AC10" si="5">SUM(AA5:AB5)</f>
        <v>0</v>
      </c>
    </row>
    <row r="6" spans="1:29" ht="40.200000000000003" customHeight="1" x14ac:dyDescent="0.2">
      <c r="A6" s="22">
        <v>3</v>
      </c>
      <c r="B6" s="82">
        <v>60</v>
      </c>
      <c r="C6" s="4" t="s">
        <v>6</v>
      </c>
      <c r="D6" s="82" t="s">
        <v>131</v>
      </c>
      <c r="E6" s="5" t="s">
        <v>9</v>
      </c>
      <c r="F6" s="84">
        <v>2</v>
      </c>
      <c r="G6" s="1" t="str">
        <f t="shared" ref="G6:G16" si="6">IF(F6="","",VLOOKUP(F6,$N$4:$P$9,2,FALSE))</f>
        <v>やや難しかった</v>
      </c>
      <c r="H6" s="82">
        <v>1</v>
      </c>
      <c r="I6" s="1" t="str">
        <f t="shared" si="0"/>
        <v>知らないことが多かった</v>
      </c>
      <c r="J6" s="85">
        <v>4</v>
      </c>
      <c r="K6" s="1" t="str">
        <f t="shared" si="1"/>
        <v>分かりやすかった</v>
      </c>
      <c r="L6" s="2" t="s">
        <v>139</v>
      </c>
      <c r="N6" s="8">
        <v>3</v>
      </c>
      <c r="O6" s="11" t="s">
        <v>17</v>
      </c>
      <c r="P6" s="11">
        <f t="shared" si="2"/>
        <v>0</v>
      </c>
      <c r="Q6" s="6"/>
      <c r="R6" s="8">
        <v>3</v>
      </c>
      <c r="S6" s="14" t="s">
        <v>21</v>
      </c>
      <c r="T6" s="11">
        <f t="shared" si="3"/>
        <v>0</v>
      </c>
      <c r="U6" s="6"/>
      <c r="V6" s="8">
        <v>3</v>
      </c>
      <c r="W6" s="13" t="s">
        <v>17</v>
      </c>
      <c r="X6" s="11">
        <f t="shared" si="4"/>
        <v>0</v>
      </c>
      <c r="Z6" s="73">
        <v>40</v>
      </c>
      <c r="AA6" s="74">
        <f>COUNTIFS($B$4:$B$19,"&gt;=40",$B$4:$B$19,"&lt;=49",$D$4:$D$19,AA$3)</f>
        <v>0</v>
      </c>
      <c r="AB6" s="74">
        <f>COUNTIFS($B$4:$B$19,"&gt;=40",$B$4:$B$19,"&lt;=49",$D$4:$D$19,AB$3)</f>
        <v>1</v>
      </c>
      <c r="AC6" s="74">
        <f t="shared" si="5"/>
        <v>1</v>
      </c>
    </row>
    <row r="7" spans="1:29" ht="40.200000000000003" customHeight="1" x14ac:dyDescent="0.2">
      <c r="A7" s="22">
        <v>4</v>
      </c>
      <c r="B7" s="82"/>
      <c r="C7" s="4" t="s">
        <v>6</v>
      </c>
      <c r="D7" s="82"/>
      <c r="E7" s="5" t="s">
        <v>9</v>
      </c>
      <c r="F7" s="84"/>
      <c r="G7" s="1" t="str">
        <f t="shared" si="6"/>
        <v/>
      </c>
      <c r="H7" s="82"/>
      <c r="I7" s="1" t="str">
        <f t="shared" si="0"/>
        <v/>
      </c>
      <c r="J7" s="85"/>
      <c r="K7" s="1" t="str">
        <f t="shared" si="1"/>
        <v/>
      </c>
      <c r="L7" s="2"/>
      <c r="N7" s="8">
        <v>4</v>
      </c>
      <c r="O7" s="11" t="s">
        <v>18</v>
      </c>
      <c r="P7" s="11">
        <f t="shared" si="2"/>
        <v>0</v>
      </c>
      <c r="Q7" s="6"/>
      <c r="R7" s="9">
        <v>5</v>
      </c>
      <c r="S7" s="15" t="s">
        <v>13</v>
      </c>
      <c r="T7" s="11">
        <f t="shared" si="3"/>
        <v>0</v>
      </c>
      <c r="U7" s="6"/>
      <c r="V7" s="8">
        <v>4</v>
      </c>
      <c r="W7" s="13" t="s">
        <v>24</v>
      </c>
      <c r="X7" s="11">
        <f t="shared" si="4"/>
        <v>2</v>
      </c>
      <c r="Z7" s="73">
        <v>50</v>
      </c>
      <c r="AA7" s="74">
        <f>COUNTIFS($B$4:$B$19,"&gt;=50",$B$4:$B$19,"&lt;=59",$D$4:$D$19,AA$3)</f>
        <v>0</v>
      </c>
      <c r="AB7" s="74">
        <f>COUNTIFS($B$4:$B$19,"&gt;=50",$B$4:$B$19,"&lt;=59",$D$4:$D$19,AB$3)</f>
        <v>1</v>
      </c>
      <c r="AC7" s="74">
        <f t="shared" si="5"/>
        <v>1</v>
      </c>
    </row>
    <row r="8" spans="1:29" ht="40.200000000000003" customHeight="1" x14ac:dyDescent="0.2">
      <c r="A8" s="22">
        <v>5</v>
      </c>
      <c r="B8" s="82"/>
      <c r="C8" s="4" t="s">
        <v>6</v>
      </c>
      <c r="D8" s="82"/>
      <c r="E8" s="5" t="s">
        <v>9</v>
      </c>
      <c r="F8" s="84"/>
      <c r="G8" s="1" t="str">
        <f t="shared" si="6"/>
        <v/>
      </c>
      <c r="H8" s="82"/>
      <c r="I8" s="1" t="str">
        <f t="shared" si="0"/>
        <v/>
      </c>
      <c r="J8" s="85"/>
      <c r="K8" s="1" t="str">
        <f t="shared" si="1"/>
        <v/>
      </c>
      <c r="L8" s="2"/>
      <c r="N8" s="8">
        <v>5</v>
      </c>
      <c r="O8" s="15" t="s">
        <v>13</v>
      </c>
      <c r="P8" s="11">
        <f t="shared" si="2"/>
        <v>0</v>
      </c>
      <c r="Q8" s="6"/>
      <c r="R8" s="9">
        <v>6</v>
      </c>
      <c r="S8" s="15" t="s">
        <v>14</v>
      </c>
      <c r="T8" s="11">
        <f t="shared" si="3"/>
        <v>0</v>
      </c>
      <c r="U8" s="6"/>
      <c r="V8" s="8">
        <v>5</v>
      </c>
      <c r="W8" s="15" t="s">
        <v>13</v>
      </c>
      <c r="X8" s="11">
        <f t="shared" si="4"/>
        <v>0</v>
      </c>
      <c r="Z8" s="73">
        <v>60</v>
      </c>
      <c r="AA8" s="74">
        <f>COUNTIFS($B$4:$B$19,"&gt;=60",$B$4:$B$19,"&lt;=69",$D$4:$D$19,AA$3)</f>
        <v>0</v>
      </c>
      <c r="AB8" s="74">
        <f>COUNTIFS($B$4:$B$19,"&gt;=60",$B$4:$B$19,"&lt;=69",$D$4:$D$19,AB$3)</f>
        <v>1</v>
      </c>
      <c r="AC8" s="74">
        <f t="shared" si="5"/>
        <v>1</v>
      </c>
    </row>
    <row r="9" spans="1:29" ht="40.200000000000003" customHeight="1" x14ac:dyDescent="0.2">
      <c r="A9" s="22">
        <v>6</v>
      </c>
      <c r="B9" s="82"/>
      <c r="C9" s="4" t="s">
        <v>6</v>
      </c>
      <c r="D9" s="82"/>
      <c r="E9" s="5" t="s">
        <v>9</v>
      </c>
      <c r="F9" s="84"/>
      <c r="G9" s="1" t="str">
        <f t="shared" si="6"/>
        <v/>
      </c>
      <c r="H9" s="82"/>
      <c r="I9" s="1" t="str">
        <f t="shared" si="0"/>
        <v/>
      </c>
      <c r="J9" s="85"/>
      <c r="K9" s="1" t="str">
        <f t="shared" si="1"/>
        <v/>
      </c>
      <c r="L9" s="2"/>
      <c r="N9" s="8">
        <v>6</v>
      </c>
      <c r="O9" s="16" t="s">
        <v>14</v>
      </c>
      <c r="P9" s="11">
        <f t="shared" si="2"/>
        <v>0</v>
      </c>
      <c r="Q9" s="6"/>
      <c r="R9" s="8" t="s">
        <v>27</v>
      </c>
      <c r="S9" s="21"/>
      <c r="T9" s="21">
        <f>SUM(T4:T8)</f>
        <v>3</v>
      </c>
      <c r="U9" s="6"/>
      <c r="V9" s="8">
        <v>6</v>
      </c>
      <c r="W9" s="15" t="s">
        <v>14</v>
      </c>
      <c r="X9" s="11">
        <f t="shared" si="4"/>
        <v>0</v>
      </c>
      <c r="Z9" s="73">
        <v>70</v>
      </c>
      <c r="AA9" s="74">
        <f>COUNTIFS($B$4:$B$19,"&gt;=70",$B$4:$B$19,"&lt;=79",$D$4:$D$19,AA$3)</f>
        <v>0</v>
      </c>
      <c r="AB9" s="74">
        <f>COUNTIFS($B$4:$B$19,"&gt;=70",$B$4:$B$19,"&lt;=79",$D$4:$D$19,AB$3)</f>
        <v>0</v>
      </c>
      <c r="AC9" s="74">
        <f t="shared" si="5"/>
        <v>0</v>
      </c>
    </row>
    <row r="10" spans="1:29" ht="40.200000000000003" customHeight="1" x14ac:dyDescent="0.2">
      <c r="A10" s="22">
        <v>7</v>
      </c>
      <c r="B10" s="82"/>
      <c r="C10" s="4" t="s">
        <v>6</v>
      </c>
      <c r="D10" s="82"/>
      <c r="E10" s="5" t="s">
        <v>9</v>
      </c>
      <c r="F10" s="84"/>
      <c r="G10" s="1" t="str">
        <f t="shared" si="6"/>
        <v/>
      </c>
      <c r="H10" s="82"/>
      <c r="I10" s="1" t="str">
        <f t="shared" si="0"/>
        <v/>
      </c>
      <c r="J10" s="85"/>
      <c r="K10" s="1" t="str">
        <f t="shared" si="1"/>
        <v/>
      </c>
      <c r="L10" s="2"/>
      <c r="N10" s="8" t="s">
        <v>27</v>
      </c>
      <c r="O10" s="1"/>
      <c r="P10" s="21">
        <f>SUM(P4:P9)</f>
        <v>3</v>
      </c>
      <c r="V10" s="8" t="s">
        <v>27</v>
      </c>
      <c r="W10" s="1"/>
      <c r="X10" s="21">
        <f>SUM(X4:X9)</f>
        <v>3</v>
      </c>
      <c r="Z10" s="73">
        <v>80</v>
      </c>
      <c r="AA10" s="74">
        <f>COUNTIFS($B$4:$B$19,"&gt;=80",$B$4:$B$19,"&lt;=89",$D$4:$D$19,AA$3)</f>
        <v>0</v>
      </c>
      <c r="AB10" s="74">
        <f>COUNTIFS($B$4:$B$19,"&gt;=80",$B$4:$B$19,"&lt;=89",$D$4:$D$19,AB$3)</f>
        <v>0</v>
      </c>
      <c r="AC10" s="74">
        <f t="shared" si="5"/>
        <v>0</v>
      </c>
    </row>
    <row r="11" spans="1:29" ht="40.200000000000003" customHeight="1" x14ac:dyDescent="0.2">
      <c r="A11" s="22">
        <v>8</v>
      </c>
      <c r="B11" s="82"/>
      <c r="C11" s="4" t="s">
        <v>6</v>
      </c>
      <c r="D11" s="82"/>
      <c r="E11" s="5" t="s">
        <v>9</v>
      </c>
      <c r="F11" s="84"/>
      <c r="G11" s="1" t="str">
        <f t="shared" si="6"/>
        <v/>
      </c>
      <c r="H11" s="82"/>
      <c r="I11" s="1" t="str">
        <f t="shared" si="0"/>
        <v/>
      </c>
      <c r="J11" s="85"/>
      <c r="K11" s="1" t="str">
        <f t="shared" si="1"/>
        <v/>
      </c>
      <c r="L11" s="2"/>
      <c r="Z11" s="73" t="s">
        <v>27</v>
      </c>
      <c r="AA11" s="74">
        <f>SUM(AA4:AA10)</f>
        <v>0</v>
      </c>
      <c r="AB11" s="74">
        <f t="shared" ref="AB11:AC11" si="7">SUM(AB4:AB10)</f>
        <v>3</v>
      </c>
      <c r="AC11" s="74">
        <f t="shared" si="7"/>
        <v>3</v>
      </c>
    </row>
    <row r="12" spans="1:29" ht="40.200000000000003" customHeight="1" x14ac:dyDescent="0.2">
      <c r="A12" s="22">
        <v>9</v>
      </c>
      <c r="B12" s="82"/>
      <c r="C12" s="4" t="s">
        <v>6</v>
      </c>
      <c r="D12" s="82"/>
      <c r="E12" s="5" t="s">
        <v>9</v>
      </c>
      <c r="F12" s="84"/>
      <c r="G12" s="1" t="str">
        <f t="shared" si="6"/>
        <v/>
      </c>
      <c r="H12" s="82"/>
      <c r="I12" s="1" t="str">
        <f t="shared" si="0"/>
        <v/>
      </c>
      <c r="J12" s="85"/>
      <c r="K12" s="1" t="str">
        <f t="shared" si="1"/>
        <v/>
      </c>
      <c r="L12" s="2"/>
    </row>
    <row r="13" spans="1:29" ht="40.200000000000003" customHeight="1" x14ac:dyDescent="0.2">
      <c r="A13" s="22">
        <v>10</v>
      </c>
      <c r="B13" s="82"/>
      <c r="C13" s="4" t="s">
        <v>6</v>
      </c>
      <c r="D13" s="82"/>
      <c r="E13" s="5" t="s">
        <v>9</v>
      </c>
      <c r="F13" s="84"/>
      <c r="G13" s="1" t="str">
        <f t="shared" si="6"/>
        <v/>
      </c>
      <c r="H13" s="82"/>
      <c r="I13" s="1" t="str">
        <f t="shared" si="0"/>
        <v/>
      </c>
      <c r="J13" s="85"/>
      <c r="K13" s="1" t="str">
        <f t="shared" si="1"/>
        <v/>
      </c>
      <c r="L13" s="2"/>
    </row>
    <row r="14" spans="1:29" ht="40.200000000000003" customHeight="1" x14ac:dyDescent="0.2">
      <c r="A14" s="22">
        <v>11</v>
      </c>
      <c r="B14" s="82"/>
      <c r="C14" s="4" t="s">
        <v>6</v>
      </c>
      <c r="D14" s="82"/>
      <c r="E14" s="5" t="s">
        <v>9</v>
      </c>
      <c r="F14" s="84"/>
      <c r="G14" s="1" t="str">
        <f t="shared" si="6"/>
        <v/>
      </c>
      <c r="H14" s="82"/>
      <c r="I14" s="1" t="str">
        <f t="shared" si="0"/>
        <v/>
      </c>
      <c r="J14" s="85"/>
      <c r="K14" s="1" t="str">
        <f t="shared" si="1"/>
        <v/>
      </c>
      <c r="L14" s="2"/>
    </row>
    <row r="15" spans="1:29" ht="40.200000000000003" customHeight="1" x14ac:dyDescent="0.2">
      <c r="A15" s="22">
        <v>12</v>
      </c>
      <c r="B15" s="82"/>
      <c r="C15" s="4" t="s">
        <v>6</v>
      </c>
      <c r="D15" s="82"/>
      <c r="E15" s="5" t="s">
        <v>9</v>
      </c>
      <c r="F15" s="84"/>
      <c r="G15" s="1" t="str">
        <f t="shared" si="6"/>
        <v/>
      </c>
      <c r="H15" s="82"/>
      <c r="I15" s="1" t="str">
        <f t="shared" si="0"/>
        <v/>
      </c>
      <c r="J15" s="85"/>
      <c r="K15" s="1" t="str">
        <f t="shared" si="1"/>
        <v/>
      </c>
      <c r="L15" s="2"/>
    </row>
    <row r="16" spans="1:29" ht="40.200000000000003" customHeight="1" x14ac:dyDescent="0.2">
      <c r="A16" s="22">
        <v>13</v>
      </c>
      <c r="B16" s="82"/>
      <c r="C16" s="4" t="s">
        <v>6</v>
      </c>
      <c r="D16" s="82"/>
      <c r="E16" s="5" t="s">
        <v>9</v>
      </c>
      <c r="F16" s="84"/>
      <c r="G16" s="1" t="str">
        <f t="shared" si="6"/>
        <v/>
      </c>
      <c r="H16" s="82"/>
      <c r="I16" s="1" t="str">
        <f t="shared" si="0"/>
        <v/>
      </c>
      <c r="J16" s="85"/>
      <c r="K16" s="1" t="str">
        <f t="shared" si="1"/>
        <v/>
      </c>
      <c r="L16" s="2"/>
    </row>
    <row r="17" spans="1:12" ht="40.200000000000003" customHeight="1" x14ac:dyDescent="0.2">
      <c r="A17" s="161">
        <v>14</v>
      </c>
      <c r="B17" s="162"/>
      <c r="C17" s="3" t="s">
        <v>6</v>
      </c>
      <c r="D17" s="162"/>
      <c r="E17" s="23" t="s">
        <v>9</v>
      </c>
      <c r="F17" s="82"/>
      <c r="G17" s="1"/>
      <c r="H17" s="82"/>
      <c r="I17" s="1"/>
      <c r="J17" s="82"/>
      <c r="K17" s="1"/>
      <c r="L17" s="1"/>
    </row>
    <row r="18" spans="1:12" ht="40.200000000000003" customHeight="1" x14ac:dyDescent="0.2">
      <c r="A18" s="22">
        <v>15</v>
      </c>
      <c r="B18" s="82"/>
      <c r="C18" s="4" t="s">
        <v>6</v>
      </c>
      <c r="D18" s="82"/>
      <c r="E18" s="5" t="s">
        <v>9</v>
      </c>
      <c r="F18" s="82"/>
      <c r="G18" s="1"/>
      <c r="H18" s="82"/>
      <c r="I18" s="1"/>
      <c r="J18" s="82"/>
      <c r="K18" s="1"/>
      <c r="L18" s="1"/>
    </row>
    <row r="19" spans="1:12" ht="40.200000000000003" customHeight="1" x14ac:dyDescent="0.2">
      <c r="A19" s="22">
        <v>16</v>
      </c>
      <c r="B19" s="82"/>
      <c r="C19" s="4" t="s">
        <v>6</v>
      </c>
      <c r="D19" s="82"/>
      <c r="E19" s="5" t="s">
        <v>9</v>
      </c>
      <c r="F19" s="82"/>
      <c r="G19" s="1"/>
      <c r="H19" s="82"/>
      <c r="I19" s="1"/>
      <c r="J19" s="82"/>
      <c r="K19" s="1"/>
      <c r="L19" s="1"/>
    </row>
    <row r="20" spans="1:12" ht="19.95" customHeight="1" x14ac:dyDescent="0.2"/>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M53"/>
  <sheetViews>
    <sheetView tabSelected="1" view="pageBreakPreview" zoomScale="80" zoomScaleNormal="80" zoomScaleSheetLayoutView="80" workbookViewId="0">
      <pane ySplit="3" topLeftCell="A4" activePane="bottomLeft" state="frozen"/>
      <selection pane="bottomLeft" activeCell="G2" sqref="G2"/>
    </sheetView>
  </sheetViews>
  <sheetFormatPr defaultColWidth="8.88671875" defaultRowHeight="13.2" x14ac:dyDescent="0.2"/>
  <cols>
    <col min="1" max="1" width="10.88671875" style="24" customWidth="1"/>
    <col min="2" max="2" width="37.6640625" style="24" customWidth="1"/>
    <col min="3" max="3" width="9" style="25" customWidth="1"/>
    <col min="4" max="4" width="10.21875" style="24" customWidth="1"/>
    <col min="5" max="5" width="10.21875" style="24" bestFit="1" customWidth="1"/>
    <col min="6" max="6" width="2.109375" style="24" customWidth="1"/>
    <col min="7" max="7" width="13.6640625" style="24" bestFit="1" customWidth="1"/>
    <col min="8" max="11" width="8.88671875" style="24"/>
    <col min="12" max="12" width="19.77734375" style="24" customWidth="1"/>
    <col min="13" max="13" width="2.77734375" style="24" customWidth="1"/>
    <col min="14" max="16384" width="8.88671875" style="24"/>
  </cols>
  <sheetData>
    <row r="1" spans="1:13" ht="13.05" x14ac:dyDescent="0.2">
      <c r="H1" s="26"/>
    </row>
    <row r="2" spans="1:13" ht="23.4" x14ac:dyDescent="0.2">
      <c r="A2" s="184" t="s">
        <v>158</v>
      </c>
      <c r="B2" s="184"/>
      <c r="C2" s="184"/>
      <c r="D2" s="184"/>
      <c r="E2" s="184"/>
      <c r="G2" s="27"/>
      <c r="H2" s="26"/>
    </row>
    <row r="3" spans="1:13" ht="12.75" customHeight="1" thickBot="1" x14ac:dyDescent="0.25">
      <c r="A3" s="28"/>
      <c r="B3" s="28"/>
      <c r="C3" s="28"/>
      <c r="D3" s="28"/>
      <c r="G3" s="27"/>
      <c r="H3" s="26"/>
    </row>
    <row r="4" spans="1:13" ht="13.5" thickBot="1" x14ac:dyDescent="0.25">
      <c r="A4" s="151"/>
      <c r="B4" s="152" t="str">
        <f>'1日目'!O1</f>
        <v>令和　４年９月10月</v>
      </c>
      <c r="C4" s="153" t="str">
        <f>'1日目'!P1&amp;"日"</f>
        <v>24日</v>
      </c>
      <c r="D4" s="153" t="str">
        <f>'2日目'!P1&amp;"日"</f>
        <v>1日</v>
      </c>
      <c r="E4" s="154" t="str">
        <f>'3日目'!P1&amp;"日"</f>
        <v>8日</v>
      </c>
    </row>
    <row r="5" spans="1:13" s="31" customFormat="1" ht="16.8" thickBot="1" x14ac:dyDescent="0.25">
      <c r="A5" s="177" t="s">
        <v>30</v>
      </c>
      <c r="B5" s="178"/>
      <c r="C5" s="45" t="s">
        <v>108</v>
      </c>
      <c r="D5" s="46" t="s">
        <v>109</v>
      </c>
      <c r="E5" s="155" t="s">
        <v>110</v>
      </c>
      <c r="F5" s="29"/>
      <c r="H5" s="86" t="s">
        <v>54</v>
      </c>
      <c r="I5" s="67">
        <v>3</v>
      </c>
      <c r="J5" s="30" t="s">
        <v>55</v>
      </c>
      <c r="K5" s="29"/>
      <c r="L5" s="29"/>
      <c r="M5" s="29"/>
    </row>
    <row r="6" spans="1:13" ht="16.2" x14ac:dyDescent="0.2">
      <c r="A6" s="47" t="s">
        <v>31</v>
      </c>
      <c r="B6" s="48" t="s">
        <v>32</v>
      </c>
      <c r="C6" s="55">
        <f>'1日目'!P4</f>
        <v>0</v>
      </c>
      <c r="D6" s="49">
        <f>'2日目'!P4</f>
        <v>1</v>
      </c>
      <c r="E6" s="156">
        <f>'3日目'!P4</f>
        <v>1</v>
      </c>
      <c r="F6" s="34"/>
      <c r="G6" s="34"/>
      <c r="H6" s="34"/>
      <c r="I6" s="34"/>
      <c r="J6" s="34"/>
      <c r="K6" s="34"/>
      <c r="L6" s="34"/>
      <c r="M6" s="34"/>
    </row>
    <row r="7" spans="1:13" ht="16.8" thickBot="1" x14ac:dyDescent="0.25">
      <c r="A7" s="50"/>
      <c r="B7" s="32" t="s">
        <v>33</v>
      </c>
      <c r="C7" s="35">
        <f>'1日目'!P5</f>
        <v>1</v>
      </c>
      <c r="D7" s="33">
        <f>'2日目'!P5</f>
        <v>2</v>
      </c>
      <c r="E7" s="157">
        <f>'3日目'!P5</f>
        <v>2</v>
      </c>
      <c r="F7" s="34"/>
      <c r="G7" s="36"/>
      <c r="H7" s="30" t="s">
        <v>56</v>
      </c>
      <c r="I7" s="29"/>
      <c r="J7" s="29"/>
      <c r="K7" s="29"/>
      <c r="L7" s="34"/>
      <c r="M7" s="34"/>
    </row>
    <row r="8" spans="1:13" ht="16.2" x14ac:dyDescent="0.2">
      <c r="A8" s="51"/>
      <c r="B8" s="32" t="s">
        <v>34</v>
      </c>
      <c r="C8" s="35">
        <f>'1日目'!P6</f>
        <v>2</v>
      </c>
      <c r="D8" s="33">
        <f>'2日目'!P6</f>
        <v>0</v>
      </c>
      <c r="E8" s="157">
        <f>'3日目'!P6</f>
        <v>0</v>
      </c>
      <c r="F8" s="34"/>
      <c r="G8" s="34"/>
      <c r="H8" s="69" t="s">
        <v>57</v>
      </c>
      <c r="I8" s="70" t="s">
        <v>58</v>
      </c>
      <c r="J8" s="139" t="s">
        <v>59</v>
      </c>
      <c r="K8" s="141" t="s">
        <v>27</v>
      </c>
      <c r="L8" s="34"/>
      <c r="M8" s="34"/>
    </row>
    <row r="9" spans="1:13" ht="16.2" x14ac:dyDescent="0.2">
      <c r="A9" s="51"/>
      <c r="B9" s="32" t="s">
        <v>35</v>
      </c>
      <c r="C9" s="35">
        <f>'1日目'!P7</f>
        <v>0</v>
      </c>
      <c r="D9" s="33">
        <f>'2日目'!P7</f>
        <v>0</v>
      </c>
      <c r="E9" s="157">
        <f>'3日目'!P7</f>
        <v>0</v>
      </c>
      <c r="F9" s="34"/>
      <c r="G9" s="34"/>
      <c r="H9" s="71" t="s">
        <v>60</v>
      </c>
      <c r="I9" s="72">
        <f>'1日目'!AA4</f>
        <v>0</v>
      </c>
      <c r="J9" s="140">
        <f>'1日目'!AB4</f>
        <v>0</v>
      </c>
      <c r="K9" s="142">
        <f>SUM(I9:J9)</f>
        <v>0</v>
      </c>
      <c r="L9" s="34"/>
      <c r="M9" s="34"/>
    </row>
    <row r="10" spans="1:13" ht="16.2" x14ac:dyDescent="0.2">
      <c r="A10" s="51"/>
      <c r="B10" s="32" t="s">
        <v>36</v>
      </c>
      <c r="C10" s="35">
        <f>'1日目'!P8</f>
        <v>0</v>
      </c>
      <c r="D10" s="33">
        <f>'2日目'!P8</f>
        <v>0</v>
      </c>
      <c r="E10" s="157">
        <f>'3日目'!P8</f>
        <v>0</v>
      </c>
      <c r="F10" s="34"/>
      <c r="G10" s="34"/>
      <c r="H10" s="71" t="s">
        <v>61</v>
      </c>
      <c r="I10" s="72">
        <f>'1日目'!AA5</f>
        <v>0</v>
      </c>
      <c r="J10" s="140">
        <f>'1日目'!AB5</f>
        <v>0</v>
      </c>
      <c r="K10" s="142">
        <f t="shared" ref="K10:K15" si="0">SUM(I10:J10)</f>
        <v>0</v>
      </c>
      <c r="L10" s="34"/>
      <c r="M10" s="34"/>
    </row>
    <row r="11" spans="1:13" ht="16.2" x14ac:dyDescent="0.2">
      <c r="A11" s="52"/>
      <c r="B11" s="37" t="s">
        <v>37</v>
      </c>
      <c r="C11" s="38">
        <f>'1日目'!P9</f>
        <v>0</v>
      </c>
      <c r="D11" s="39">
        <f>'2日目'!P9</f>
        <v>0</v>
      </c>
      <c r="E11" s="158">
        <f>'3日目'!P9</f>
        <v>0</v>
      </c>
      <c r="F11" s="34"/>
      <c r="G11" s="34"/>
      <c r="H11" s="71" t="s">
        <v>62</v>
      </c>
      <c r="I11" s="72">
        <f>'1日目'!AA6</f>
        <v>0</v>
      </c>
      <c r="J11" s="140">
        <f>'1日目'!AB6</f>
        <v>1</v>
      </c>
      <c r="K11" s="142">
        <f t="shared" si="0"/>
        <v>1</v>
      </c>
      <c r="L11" s="34"/>
      <c r="M11" s="34"/>
    </row>
    <row r="12" spans="1:13" ht="16.8" thickBot="1" x14ac:dyDescent="0.25">
      <c r="A12" s="53"/>
      <c r="B12" s="56" t="s">
        <v>38</v>
      </c>
      <c r="C12" s="57">
        <f>SUM(C6:C11)</f>
        <v>3</v>
      </c>
      <c r="D12" s="58">
        <f>SUM(D6:D11)</f>
        <v>3</v>
      </c>
      <c r="E12" s="159">
        <f>SUM(E6:E11)</f>
        <v>3</v>
      </c>
      <c r="F12" s="34"/>
      <c r="G12" s="34"/>
      <c r="H12" s="71" t="s">
        <v>63</v>
      </c>
      <c r="I12" s="72">
        <f>'1日目'!AA7</f>
        <v>0</v>
      </c>
      <c r="J12" s="140">
        <f>'1日目'!AB7</f>
        <v>1</v>
      </c>
      <c r="K12" s="142">
        <f t="shared" si="0"/>
        <v>1</v>
      </c>
      <c r="L12" s="34"/>
      <c r="M12" s="34"/>
    </row>
    <row r="13" spans="1:13" ht="16.2" x14ac:dyDescent="0.2">
      <c r="A13" s="47" t="s">
        <v>39</v>
      </c>
      <c r="B13" s="48" t="s">
        <v>40</v>
      </c>
      <c r="C13" s="49">
        <f>'1日目'!T4</f>
        <v>3</v>
      </c>
      <c r="D13" s="55">
        <f>'2日目'!T4</f>
        <v>3</v>
      </c>
      <c r="E13" s="156">
        <f>'3日目'!T4</f>
        <v>2</v>
      </c>
      <c r="F13" s="34"/>
      <c r="G13" s="36"/>
      <c r="H13" s="71" t="s">
        <v>64</v>
      </c>
      <c r="I13" s="72">
        <f>'1日目'!AA8</f>
        <v>0</v>
      </c>
      <c r="J13" s="140">
        <f>'1日目'!AB8</f>
        <v>1</v>
      </c>
      <c r="K13" s="142">
        <f t="shared" si="0"/>
        <v>1</v>
      </c>
      <c r="L13" s="34"/>
      <c r="M13" s="34"/>
    </row>
    <row r="14" spans="1:13" ht="16.2" x14ac:dyDescent="0.2">
      <c r="A14" s="51"/>
      <c r="B14" s="32" t="s">
        <v>41</v>
      </c>
      <c r="C14" s="33">
        <f>'1日目'!T5</f>
        <v>0</v>
      </c>
      <c r="D14" s="35">
        <f>'2日目'!T5</f>
        <v>0</v>
      </c>
      <c r="E14" s="157">
        <f>'3日目'!T5</f>
        <v>1</v>
      </c>
      <c r="F14" s="34"/>
      <c r="G14" s="36"/>
      <c r="H14" s="71" t="s">
        <v>65</v>
      </c>
      <c r="I14" s="72">
        <f>'1日目'!AA9</f>
        <v>0</v>
      </c>
      <c r="J14" s="140">
        <f>'1日目'!AB9</f>
        <v>0</v>
      </c>
      <c r="K14" s="142">
        <f t="shared" si="0"/>
        <v>0</v>
      </c>
      <c r="L14" s="34"/>
      <c r="M14" s="34"/>
    </row>
    <row r="15" spans="1:13" ht="16.8" thickBot="1" x14ac:dyDescent="0.25">
      <c r="A15" s="51"/>
      <c r="B15" s="32" t="s">
        <v>42</v>
      </c>
      <c r="C15" s="33">
        <f>'1日目'!T6</f>
        <v>0</v>
      </c>
      <c r="D15" s="35">
        <f>'2日目'!T6</f>
        <v>0</v>
      </c>
      <c r="E15" s="157">
        <f>'3日目'!T6</f>
        <v>0</v>
      </c>
      <c r="F15" s="34"/>
      <c r="G15" s="36"/>
      <c r="H15" s="143" t="s">
        <v>66</v>
      </c>
      <c r="I15" s="144">
        <f>'1日目'!AA10</f>
        <v>0</v>
      </c>
      <c r="J15" s="145">
        <f>'1日目'!AB10</f>
        <v>0</v>
      </c>
      <c r="K15" s="146">
        <f t="shared" si="0"/>
        <v>0</v>
      </c>
      <c r="L15" s="34"/>
      <c r="M15" s="34"/>
    </row>
    <row r="16" spans="1:13" ht="16.8" thickBot="1" x14ac:dyDescent="0.25">
      <c r="A16" s="51"/>
      <c r="B16" s="32" t="s">
        <v>36</v>
      </c>
      <c r="C16" s="33">
        <f>'1日目'!T7</f>
        <v>0</v>
      </c>
      <c r="D16" s="35">
        <f>'2日目'!T7</f>
        <v>0</v>
      </c>
      <c r="E16" s="157">
        <f>'3日目'!T7</f>
        <v>0</v>
      </c>
      <c r="F16" s="34"/>
      <c r="G16" s="36"/>
      <c r="H16" s="147" t="s">
        <v>67</v>
      </c>
      <c r="I16" s="148">
        <f>SUM(I9:I15)</f>
        <v>0</v>
      </c>
      <c r="J16" s="149">
        <f t="shared" ref="J16:K16" si="1">SUM(J9:J15)</f>
        <v>3</v>
      </c>
      <c r="K16" s="150">
        <f t="shared" si="1"/>
        <v>3</v>
      </c>
      <c r="L16" s="34"/>
      <c r="M16" s="34"/>
    </row>
    <row r="17" spans="1:13" ht="16.2" x14ac:dyDescent="0.2">
      <c r="A17" s="52"/>
      <c r="B17" s="37" t="s">
        <v>37</v>
      </c>
      <c r="C17" s="39">
        <f>'1日目'!T8</f>
        <v>0</v>
      </c>
      <c r="D17" s="38">
        <f>'2日目'!T8</f>
        <v>0</v>
      </c>
      <c r="E17" s="158">
        <f>'3日目'!T8</f>
        <v>0</v>
      </c>
      <c r="F17" s="34"/>
      <c r="G17" s="36"/>
      <c r="H17" s="34"/>
      <c r="I17" s="34"/>
      <c r="J17" s="34"/>
      <c r="K17" s="34"/>
      <c r="L17" s="34"/>
      <c r="M17" s="34"/>
    </row>
    <row r="18" spans="1:13" ht="16.8" thickBot="1" x14ac:dyDescent="0.25">
      <c r="A18" s="53"/>
      <c r="B18" s="56" t="s">
        <v>38</v>
      </c>
      <c r="C18" s="59">
        <f>SUM(C13:C17)</f>
        <v>3</v>
      </c>
      <c r="D18" s="57">
        <f>SUM(D13:D17)</f>
        <v>3</v>
      </c>
      <c r="E18" s="159">
        <f>SUM(E13:E17)</f>
        <v>3</v>
      </c>
      <c r="F18" s="34"/>
      <c r="G18" s="34"/>
      <c r="H18" s="34"/>
      <c r="I18" s="34"/>
      <c r="J18" s="34"/>
      <c r="K18" s="34"/>
      <c r="L18" s="34"/>
      <c r="M18" s="34"/>
    </row>
    <row r="19" spans="1:13" ht="16.2" x14ac:dyDescent="0.2">
      <c r="A19" s="47" t="s">
        <v>43</v>
      </c>
      <c r="B19" s="48" t="s">
        <v>44</v>
      </c>
      <c r="C19" s="49">
        <f>'1日目'!X4</f>
        <v>0</v>
      </c>
      <c r="D19" s="55">
        <f>'2日目'!X4</f>
        <v>0</v>
      </c>
      <c r="E19" s="156">
        <f>'3日目'!X4</f>
        <v>0</v>
      </c>
      <c r="F19" s="34"/>
      <c r="G19" s="34"/>
      <c r="H19" s="34"/>
      <c r="I19" s="34"/>
      <c r="J19" s="34"/>
      <c r="K19" s="34"/>
      <c r="L19" s="34"/>
      <c r="M19" s="34"/>
    </row>
    <row r="20" spans="1:13" ht="16.2" x14ac:dyDescent="0.2">
      <c r="A20" s="51"/>
      <c r="B20" s="32" t="s">
        <v>45</v>
      </c>
      <c r="C20" s="33">
        <f>'1日目'!X5</f>
        <v>1</v>
      </c>
      <c r="D20" s="35">
        <f>'2日目'!X5</f>
        <v>1</v>
      </c>
      <c r="E20" s="157">
        <f>'3日目'!X5</f>
        <v>1</v>
      </c>
      <c r="F20" s="34"/>
      <c r="G20" s="34"/>
      <c r="H20" s="34"/>
      <c r="I20" s="34"/>
      <c r="J20" s="34"/>
      <c r="K20" s="34"/>
      <c r="L20" s="34"/>
      <c r="M20" s="34"/>
    </row>
    <row r="21" spans="1:13" ht="16.2" x14ac:dyDescent="0.2">
      <c r="A21" s="51"/>
      <c r="B21" s="32" t="s">
        <v>34</v>
      </c>
      <c r="C21" s="33">
        <f>'1日目'!X6</f>
        <v>0</v>
      </c>
      <c r="D21" s="35">
        <f>'2日目'!X6</f>
        <v>0</v>
      </c>
      <c r="E21" s="157">
        <f>'3日目'!X6</f>
        <v>0</v>
      </c>
      <c r="F21" s="34"/>
      <c r="G21" s="34"/>
      <c r="H21" s="34"/>
      <c r="I21" s="34"/>
      <c r="J21" s="34"/>
      <c r="K21" s="34"/>
      <c r="L21" s="34"/>
      <c r="M21" s="34"/>
    </row>
    <row r="22" spans="1:13" ht="16.2" x14ac:dyDescent="0.2">
      <c r="A22" s="50"/>
      <c r="B22" s="32" t="s">
        <v>46</v>
      </c>
      <c r="C22" s="33">
        <f>'1日目'!X7</f>
        <v>2</v>
      </c>
      <c r="D22" s="35">
        <f>'2日目'!X7</f>
        <v>2</v>
      </c>
      <c r="E22" s="157">
        <f>'3日目'!X7</f>
        <v>2</v>
      </c>
      <c r="F22" s="34"/>
      <c r="G22" s="34"/>
      <c r="H22" s="34"/>
      <c r="I22" s="34"/>
      <c r="J22" s="34"/>
      <c r="K22" s="34"/>
      <c r="L22" s="34"/>
      <c r="M22" s="34"/>
    </row>
    <row r="23" spans="1:13" ht="16.2" x14ac:dyDescent="0.2">
      <c r="A23" s="51"/>
      <c r="B23" s="32" t="s">
        <v>36</v>
      </c>
      <c r="C23" s="33">
        <f>'1日目'!X8</f>
        <v>0</v>
      </c>
      <c r="D23" s="35">
        <f>'2日目'!X8</f>
        <v>0</v>
      </c>
      <c r="E23" s="157">
        <f>'3日目'!X8</f>
        <v>0</v>
      </c>
      <c r="F23" s="34"/>
      <c r="G23" s="34"/>
      <c r="H23" s="34"/>
      <c r="I23" s="34"/>
      <c r="J23" s="34"/>
      <c r="K23" s="34"/>
      <c r="L23" s="34"/>
      <c r="M23" s="34"/>
    </row>
    <row r="24" spans="1:13" ht="16.2" x14ac:dyDescent="0.2">
      <c r="A24" s="52"/>
      <c r="B24" s="37" t="s">
        <v>37</v>
      </c>
      <c r="C24" s="33">
        <f>'1日目'!X9</f>
        <v>0</v>
      </c>
      <c r="D24" s="35">
        <f>'2日目'!X9</f>
        <v>0</v>
      </c>
      <c r="E24" s="157">
        <f>'3日目'!X9</f>
        <v>0</v>
      </c>
      <c r="F24" s="34"/>
      <c r="G24" s="34"/>
      <c r="H24" s="34"/>
      <c r="I24" s="34"/>
      <c r="J24" s="34"/>
      <c r="K24" s="34"/>
      <c r="L24" s="34"/>
      <c r="M24" s="34"/>
    </row>
    <row r="25" spans="1:13" ht="16.8" thickBot="1" x14ac:dyDescent="0.25">
      <c r="A25" s="53"/>
      <c r="B25" s="56" t="s">
        <v>38</v>
      </c>
      <c r="C25" s="60">
        <f>SUM(C19:C24)</f>
        <v>3</v>
      </c>
      <c r="D25" s="54">
        <f>SUM(D19:D24)</f>
        <v>3</v>
      </c>
      <c r="E25" s="160">
        <f>SUM(E19:E24)</f>
        <v>3</v>
      </c>
      <c r="F25" s="34"/>
      <c r="G25" s="34"/>
      <c r="H25" s="34"/>
      <c r="I25" s="34"/>
      <c r="J25" s="34"/>
      <c r="K25" s="34"/>
      <c r="L25" s="34"/>
      <c r="M25" s="34"/>
    </row>
    <row r="26" spans="1:13" ht="16.8" thickBot="1" x14ac:dyDescent="0.25">
      <c r="A26" s="68" t="s">
        <v>47</v>
      </c>
      <c r="B26" s="34"/>
      <c r="C26" s="40"/>
      <c r="D26" s="41"/>
      <c r="E26" s="40"/>
      <c r="F26" s="34"/>
      <c r="G26" s="34"/>
      <c r="H26" s="34"/>
      <c r="I26" s="34"/>
      <c r="J26" s="34"/>
      <c r="K26" s="34"/>
      <c r="L26" s="34"/>
      <c r="M26" s="34"/>
    </row>
    <row r="27" spans="1:13" ht="16.2" x14ac:dyDescent="0.2">
      <c r="A27" s="34" t="s">
        <v>145</v>
      </c>
      <c r="B27" s="34" t="s">
        <v>146</v>
      </c>
      <c r="C27" s="40"/>
      <c r="D27" s="41"/>
      <c r="E27" s="40"/>
      <c r="F27" s="34"/>
      <c r="G27" s="34"/>
      <c r="H27" s="34"/>
      <c r="I27" s="34"/>
      <c r="J27" s="34"/>
      <c r="K27" s="34"/>
      <c r="L27" s="34"/>
      <c r="M27" s="34"/>
    </row>
    <row r="28" spans="1:13" ht="16.2" x14ac:dyDescent="0.2">
      <c r="A28" s="34" t="s">
        <v>147</v>
      </c>
      <c r="B28" s="34" t="s">
        <v>148</v>
      </c>
      <c r="C28" s="40"/>
      <c r="D28" s="41"/>
      <c r="E28" s="40"/>
      <c r="F28" s="34"/>
      <c r="G28" s="34"/>
      <c r="H28" s="34"/>
      <c r="I28" s="34"/>
      <c r="J28" s="34"/>
      <c r="K28" s="34"/>
      <c r="L28" s="34"/>
      <c r="M28" s="34"/>
    </row>
    <row r="29" spans="1:13" ht="16.2" x14ac:dyDescent="0.2">
      <c r="A29" s="34" t="s">
        <v>149</v>
      </c>
      <c r="B29" s="34" t="s">
        <v>150</v>
      </c>
      <c r="C29" s="40"/>
      <c r="D29" s="41"/>
      <c r="E29" s="40"/>
      <c r="F29" s="34"/>
      <c r="G29" s="34"/>
      <c r="H29" s="34"/>
      <c r="I29" s="34"/>
      <c r="J29" s="34"/>
      <c r="K29" s="34"/>
      <c r="L29" s="34"/>
      <c r="M29" s="34"/>
    </row>
    <row r="30" spans="1:13" ht="16.2" x14ac:dyDescent="0.2">
      <c r="A30" s="34" t="s">
        <v>151</v>
      </c>
      <c r="B30" s="34" t="s">
        <v>152</v>
      </c>
      <c r="C30" s="40"/>
      <c r="D30" s="41"/>
      <c r="E30" s="40"/>
      <c r="F30" s="34"/>
      <c r="G30" s="34"/>
      <c r="H30" s="34"/>
      <c r="I30" s="34"/>
      <c r="J30" s="34"/>
      <c r="K30" s="34"/>
      <c r="L30" s="34"/>
      <c r="M30" s="34"/>
    </row>
    <row r="31" spans="1:13" ht="16.2" x14ac:dyDescent="0.2">
      <c r="A31" s="34" t="s">
        <v>147</v>
      </c>
      <c r="B31" s="34" t="s">
        <v>153</v>
      </c>
      <c r="C31" s="40"/>
      <c r="D31" s="41"/>
      <c r="E31" s="40"/>
      <c r="F31" s="34"/>
      <c r="G31" s="34"/>
      <c r="H31" s="34"/>
      <c r="I31" s="34"/>
      <c r="J31" s="34"/>
      <c r="K31" s="34"/>
      <c r="L31" s="34"/>
      <c r="M31" s="34"/>
    </row>
    <row r="32" spans="1:13" ht="16.2" x14ac:dyDescent="0.2">
      <c r="A32" s="34" t="s">
        <v>154</v>
      </c>
      <c r="B32" s="34" t="s">
        <v>155</v>
      </c>
      <c r="C32" s="40"/>
      <c r="D32" s="41"/>
      <c r="E32" s="40"/>
      <c r="F32" s="34"/>
      <c r="G32" s="34"/>
      <c r="H32" s="34"/>
      <c r="I32" s="34"/>
      <c r="J32" s="34"/>
      <c r="K32" s="34"/>
      <c r="L32" s="34"/>
      <c r="M32" s="34"/>
    </row>
    <row r="33" spans="1:13" ht="16.2" x14ac:dyDescent="0.2">
      <c r="A33" s="34"/>
      <c r="B33" s="34" t="s">
        <v>156</v>
      </c>
      <c r="C33" s="40"/>
      <c r="D33" s="41"/>
      <c r="E33" s="40"/>
      <c r="F33" s="34"/>
      <c r="G33" s="34"/>
      <c r="H33" s="34"/>
      <c r="I33" s="34"/>
      <c r="J33" s="34"/>
      <c r="K33" s="34"/>
      <c r="L33" s="34"/>
      <c r="M33" s="34"/>
    </row>
    <row r="34" spans="1:13" ht="16.2" x14ac:dyDescent="0.2">
      <c r="A34" s="34"/>
      <c r="B34" s="34" t="s">
        <v>157</v>
      </c>
      <c r="C34" s="40"/>
      <c r="D34" s="41"/>
      <c r="E34" s="40"/>
      <c r="F34" s="34"/>
      <c r="G34" s="34"/>
      <c r="H34" s="34"/>
      <c r="I34" s="34"/>
      <c r="J34" s="34"/>
      <c r="K34" s="34"/>
      <c r="L34" s="34"/>
      <c r="M34" s="34"/>
    </row>
    <row r="35" spans="1:13" ht="16.5" x14ac:dyDescent="0.2">
      <c r="A35" s="34"/>
      <c r="B35" s="34"/>
      <c r="C35" s="40"/>
      <c r="D35" s="41"/>
      <c r="E35" s="40"/>
      <c r="F35" s="34"/>
      <c r="G35" s="34"/>
      <c r="H35" s="34"/>
      <c r="I35" s="34"/>
      <c r="J35" s="34"/>
      <c r="K35" s="34"/>
      <c r="L35" s="34"/>
      <c r="M35" s="34"/>
    </row>
    <row r="36" spans="1:13" ht="16.5" x14ac:dyDescent="0.2">
      <c r="A36" s="34"/>
      <c r="B36" s="34"/>
      <c r="C36" s="40"/>
      <c r="D36" s="41"/>
      <c r="E36" s="40"/>
      <c r="F36" s="34"/>
      <c r="G36" s="34"/>
      <c r="H36" s="34"/>
      <c r="I36" s="34"/>
      <c r="J36" s="34"/>
      <c r="K36" s="34"/>
      <c r="L36" s="34"/>
      <c r="M36" s="34"/>
    </row>
    <row r="37" spans="1:13" ht="13.05" x14ac:dyDescent="0.2">
      <c r="D37" s="42"/>
      <c r="E37" s="42"/>
    </row>
    <row r="38" spans="1:13" ht="13.05" x14ac:dyDescent="0.2">
      <c r="D38" s="42"/>
      <c r="E38" s="42"/>
    </row>
    <row r="39" spans="1:13" ht="13.05" x14ac:dyDescent="0.2">
      <c r="D39" s="43"/>
      <c r="E39" s="42"/>
    </row>
    <row r="40" spans="1:13" ht="13.05" x14ac:dyDescent="0.2">
      <c r="E40" s="42"/>
    </row>
    <row r="41" spans="1:13" ht="13.05" x14ac:dyDescent="0.2">
      <c r="D41" s="43"/>
      <c r="E41" s="43"/>
    </row>
    <row r="43" spans="1:13" ht="13.05" x14ac:dyDescent="0.2">
      <c r="D43" s="43"/>
      <c r="E43" s="43"/>
    </row>
    <row r="45" spans="1:13" x14ac:dyDescent="0.2">
      <c r="D45" s="43"/>
      <c r="E45" s="43"/>
    </row>
    <row r="47" spans="1:13" x14ac:dyDescent="0.2">
      <c r="D47" s="43"/>
      <c r="E47" s="43"/>
    </row>
    <row r="49" spans="4:5" x14ac:dyDescent="0.2">
      <c r="D49" s="42"/>
      <c r="E49" s="42"/>
    </row>
    <row r="50" spans="4:5" x14ac:dyDescent="0.2">
      <c r="D50" s="43"/>
      <c r="E50" s="43"/>
    </row>
    <row r="52" spans="4:5" x14ac:dyDescent="0.2">
      <c r="D52" s="43"/>
      <c r="E52" s="43"/>
    </row>
    <row r="53" spans="4:5" x14ac:dyDescent="0.2">
      <c r="D53" s="43"/>
      <c r="E53" s="43"/>
    </row>
  </sheetData>
  <mergeCells count="2">
    <mergeCell ref="A5:B5"/>
    <mergeCell ref="A2:E2"/>
  </mergeCells>
  <phoneticPr fontId="1"/>
  <printOptions horizontalCentered="1"/>
  <pageMargins left="0.23622047244094491" right="0.15748031496062992" top="0.74803149606299213" bottom="0.74803149606299213" header="0.31496062992125984" footer="0.31496062992125984"/>
  <pageSetup paperSize="9" scale="83" orientation="landscape" horizontalDpi="4294967293"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N34"/>
  <sheetViews>
    <sheetView zoomScaleNormal="100" workbookViewId="0"/>
  </sheetViews>
  <sheetFormatPr defaultColWidth="8.88671875" defaultRowHeight="13.2" x14ac:dyDescent="0.2"/>
  <cols>
    <col min="1" max="1" width="8.88671875" style="24"/>
    <col min="2" max="2" width="5.6640625" style="24" customWidth="1"/>
    <col min="3" max="3" width="5.88671875" style="24" customWidth="1"/>
    <col min="4" max="14" width="8.88671875" style="24"/>
    <col min="15" max="15" width="2.44140625" style="24" customWidth="1"/>
    <col min="16" max="16384" width="8.88671875" style="24"/>
  </cols>
  <sheetData>
    <row r="1" spans="2:14" ht="13.05" x14ac:dyDescent="0.2">
      <c r="B1" s="31"/>
      <c r="C1" s="31"/>
      <c r="D1" s="31"/>
      <c r="E1" s="31"/>
      <c r="F1" s="31"/>
      <c r="G1" s="31"/>
      <c r="H1" s="31"/>
      <c r="I1" s="31"/>
      <c r="J1" s="31"/>
      <c r="K1" s="31"/>
      <c r="L1" s="31"/>
      <c r="M1" s="31"/>
      <c r="N1" s="31"/>
    </row>
    <row r="2" spans="2:14" s="44" customFormat="1" ht="17.55" customHeight="1" x14ac:dyDescent="0.2">
      <c r="B2" s="136" t="s">
        <v>119</v>
      </c>
      <c r="C2" s="132" t="s">
        <v>120</v>
      </c>
      <c r="D2" s="132"/>
      <c r="E2" s="132"/>
      <c r="F2" s="128"/>
      <c r="G2" s="128"/>
      <c r="H2" s="128"/>
      <c r="I2" s="128"/>
      <c r="J2" s="128"/>
      <c r="K2" s="128"/>
      <c r="L2" s="125"/>
      <c r="M2" s="124"/>
      <c r="N2" s="124"/>
    </row>
    <row r="3" spans="2:14" s="44" customFormat="1" ht="17.55" customHeight="1" x14ac:dyDescent="0.2">
      <c r="B3" s="125"/>
      <c r="C3" s="128"/>
      <c r="D3" s="128"/>
      <c r="E3" s="128"/>
      <c r="F3" s="128"/>
      <c r="G3" s="128"/>
      <c r="H3" s="128"/>
      <c r="I3" s="128"/>
      <c r="J3" s="128"/>
      <c r="K3" s="128"/>
      <c r="L3" s="125"/>
      <c r="M3" s="124"/>
      <c r="N3" s="124"/>
    </row>
    <row r="4" spans="2:14" s="44" customFormat="1" ht="17.55" customHeight="1" x14ac:dyDescent="0.2">
      <c r="B4" s="127" t="s">
        <v>48</v>
      </c>
      <c r="C4" s="128" t="s">
        <v>69</v>
      </c>
      <c r="D4" s="128"/>
      <c r="E4" s="128"/>
      <c r="F4" s="128"/>
      <c r="G4" s="128"/>
      <c r="H4" s="128"/>
      <c r="I4" s="128"/>
      <c r="J4" s="128"/>
      <c r="K4" s="128"/>
      <c r="L4" s="125"/>
      <c r="M4" s="124"/>
      <c r="N4" s="124"/>
    </row>
    <row r="5" spans="2:14" s="44" customFormat="1" ht="17.55" customHeight="1" x14ac:dyDescent="0.2">
      <c r="B5" s="127"/>
      <c r="C5" s="128" t="s">
        <v>49</v>
      </c>
      <c r="D5" s="128" t="s">
        <v>72</v>
      </c>
      <c r="E5" s="128"/>
      <c r="F5" s="128"/>
      <c r="G5" s="128"/>
      <c r="H5" s="128"/>
      <c r="I5" s="128"/>
      <c r="J5" s="128"/>
      <c r="K5" s="128"/>
      <c r="L5" s="125"/>
      <c r="M5" s="124"/>
      <c r="N5" s="124"/>
    </row>
    <row r="6" spans="2:14" s="44" customFormat="1" ht="17.55" customHeight="1" x14ac:dyDescent="0.2">
      <c r="B6" s="127"/>
      <c r="C6" s="128" t="s">
        <v>70</v>
      </c>
      <c r="D6" s="128" t="s">
        <v>74</v>
      </c>
      <c r="E6" s="128"/>
      <c r="F6" s="128"/>
      <c r="G6" s="128"/>
      <c r="H6" s="128"/>
      <c r="I6" s="128"/>
      <c r="J6" s="128"/>
      <c r="K6" s="128"/>
      <c r="L6" s="125"/>
      <c r="M6" s="124"/>
      <c r="N6" s="124"/>
    </row>
    <row r="7" spans="2:14" s="44" customFormat="1" ht="17.55" customHeight="1" x14ac:dyDescent="0.2">
      <c r="B7" s="127" t="s">
        <v>48</v>
      </c>
      <c r="C7" s="128" t="s">
        <v>71</v>
      </c>
      <c r="D7" s="128"/>
      <c r="E7" s="128"/>
      <c r="F7" s="128"/>
      <c r="G7" s="128"/>
      <c r="H7" s="128"/>
      <c r="I7" s="128"/>
      <c r="J7" s="128"/>
      <c r="K7" s="128"/>
      <c r="L7" s="125"/>
      <c r="M7" s="124"/>
      <c r="N7" s="124"/>
    </row>
    <row r="8" spans="2:14" s="44" customFormat="1" ht="17.55" customHeight="1" x14ac:dyDescent="0.2">
      <c r="B8" s="127"/>
      <c r="C8" s="128" t="s">
        <v>49</v>
      </c>
      <c r="D8" s="128" t="s">
        <v>101</v>
      </c>
      <c r="E8" s="128"/>
      <c r="F8" s="128"/>
      <c r="G8" s="128"/>
      <c r="H8" s="128"/>
      <c r="I8" s="128"/>
      <c r="J8" s="128"/>
      <c r="K8" s="128"/>
      <c r="L8" s="126"/>
      <c r="M8" s="124"/>
      <c r="N8" s="124"/>
    </row>
    <row r="9" spans="2:14" s="44" customFormat="1" ht="17.55" customHeight="1" x14ac:dyDescent="0.2">
      <c r="B9" s="127"/>
      <c r="C9" s="128" t="s">
        <v>70</v>
      </c>
      <c r="D9" s="128" t="s">
        <v>73</v>
      </c>
      <c r="E9" s="128"/>
      <c r="F9" s="128"/>
      <c r="G9" s="128"/>
      <c r="H9" s="128"/>
      <c r="I9" s="128"/>
      <c r="J9" s="128"/>
      <c r="K9" s="128"/>
      <c r="L9" s="125"/>
      <c r="M9" s="124"/>
      <c r="N9" s="124"/>
    </row>
    <row r="10" spans="2:14" s="44" customFormat="1" ht="17.55" customHeight="1" x14ac:dyDescent="0.2">
      <c r="B10" s="127" t="s">
        <v>53</v>
      </c>
      <c r="C10" s="179" t="s">
        <v>52</v>
      </c>
      <c r="D10" s="179"/>
      <c r="E10" s="179"/>
      <c r="F10" s="179"/>
      <c r="G10" s="133"/>
      <c r="H10" s="133"/>
      <c r="I10" s="133"/>
      <c r="J10" s="133"/>
      <c r="K10" s="133"/>
      <c r="L10" s="129"/>
      <c r="M10" s="130"/>
      <c r="N10" s="124"/>
    </row>
    <row r="11" spans="2:14" s="44" customFormat="1" ht="17.55" customHeight="1" x14ac:dyDescent="0.2">
      <c r="B11" s="127"/>
      <c r="C11" s="128"/>
      <c r="D11" s="128"/>
      <c r="E11" s="128"/>
      <c r="F11" s="128"/>
      <c r="G11" s="128"/>
      <c r="H11" s="128"/>
      <c r="I11" s="128"/>
      <c r="J11" s="128"/>
      <c r="K11" s="128"/>
      <c r="L11" s="125"/>
      <c r="M11" s="124"/>
      <c r="N11" s="124"/>
    </row>
    <row r="12" spans="2:14" s="44" customFormat="1" ht="17.55" customHeight="1" x14ac:dyDescent="0.2">
      <c r="B12" s="127" t="s">
        <v>48</v>
      </c>
      <c r="C12" s="128" t="s">
        <v>50</v>
      </c>
      <c r="D12" s="128"/>
      <c r="E12" s="128"/>
      <c r="F12" s="128"/>
      <c r="G12" s="128"/>
      <c r="H12" s="128"/>
      <c r="I12" s="128"/>
      <c r="J12" s="128"/>
      <c r="K12" s="128"/>
      <c r="L12" s="125"/>
      <c r="M12" s="124"/>
      <c r="N12" s="124"/>
    </row>
    <row r="13" spans="2:14" s="44" customFormat="1" ht="17.55" customHeight="1" x14ac:dyDescent="0.2">
      <c r="B13" s="125"/>
      <c r="C13" s="128" t="s">
        <v>113</v>
      </c>
      <c r="D13" s="128" t="s">
        <v>117</v>
      </c>
      <c r="E13" s="128"/>
      <c r="F13" s="128"/>
      <c r="G13" s="128"/>
      <c r="H13" s="128"/>
      <c r="I13" s="128"/>
      <c r="J13" s="128"/>
      <c r="K13" s="128"/>
      <c r="L13" s="125"/>
      <c r="M13" s="124"/>
      <c r="N13" s="124"/>
    </row>
    <row r="14" spans="2:14" s="44" customFormat="1" ht="17.55" customHeight="1" x14ac:dyDescent="0.2">
      <c r="B14" s="125"/>
      <c r="C14" s="128" t="s">
        <v>107</v>
      </c>
      <c r="D14" s="128" t="s">
        <v>118</v>
      </c>
      <c r="E14" s="128"/>
      <c r="F14" s="128"/>
      <c r="G14" s="128"/>
      <c r="H14" s="128"/>
      <c r="I14" s="128"/>
      <c r="J14" s="128"/>
      <c r="K14" s="128"/>
      <c r="L14" s="125"/>
      <c r="M14" s="124"/>
      <c r="N14" s="124"/>
    </row>
    <row r="15" spans="2:14" s="44" customFormat="1" ht="17.55" customHeight="1" x14ac:dyDescent="0.2">
      <c r="B15" s="125"/>
      <c r="C15" s="128" t="s">
        <v>102</v>
      </c>
      <c r="D15" s="128" t="s">
        <v>75</v>
      </c>
      <c r="E15" s="128"/>
      <c r="F15" s="128"/>
      <c r="G15" s="128"/>
      <c r="H15" s="128"/>
      <c r="I15" s="128"/>
      <c r="J15" s="128"/>
      <c r="K15" s="128"/>
      <c r="L15" s="125"/>
      <c r="M15" s="124"/>
      <c r="N15" s="124"/>
    </row>
    <row r="16" spans="2:14" s="44" customFormat="1" ht="17.55" customHeight="1" x14ac:dyDescent="0.2">
      <c r="B16" s="125"/>
      <c r="C16" s="128" t="s">
        <v>114</v>
      </c>
      <c r="D16" s="128" t="s">
        <v>76</v>
      </c>
      <c r="E16" s="128"/>
      <c r="F16" s="128"/>
      <c r="G16" s="128"/>
      <c r="H16" s="128"/>
      <c r="I16" s="128"/>
      <c r="J16" s="128"/>
      <c r="K16" s="128"/>
      <c r="L16" s="125"/>
      <c r="M16" s="124"/>
      <c r="N16" s="124"/>
    </row>
    <row r="17" spans="2:14" s="44" customFormat="1" ht="17.55" customHeight="1" x14ac:dyDescent="0.2">
      <c r="B17" s="125"/>
      <c r="C17" s="128" t="s">
        <v>103</v>
      </c>
      <c r="D17" s="128" t="s">
        <v>77</v>
      </c>
      <c r="E17" s="128"/>
      <c r="F17" s="128"/>
      <c r="G17" s="128"/>
      <c r="H17" s="128"/>
      <c r="I17" s="128"/>
      <c r="J17" s="128"/>
      <c r="K17" s="128"/>
      <c r="L17" s="125"/>
      <c r="M17" s="124"/>
      <c r="N17" s="124"/>
    </row>
    <row r="18" spans="2:14" s="44" customFormat="1" ht="17.55" customHeight="1" x14ac:dyDescent="0.2">
      <c r="B18" s="125"/>
      <c r="C18" s="128" t="s">
        <v>115</v>
      </c>
      <c r="D18" s="128" t="s">
        <v>78</v>
      </c>
      <c r="E18" s="128"/>
      <c r="F18" s="128"/>
      <c r="G18" s="128"/>
      <c r="H18" s="128"/>
      <c r="I18" s="128"/>
      <c r="J18" s="128"/>
      <c r="K18" s="128"/>
      <c r="L18" s="125"/>
      <c r="M18" s="124"/>
      <c r="N18" s="124"/>
    </row>
    <row r="19" spans="2:14" s="44" customFormat="1" ht="17.55" customHeight="1" x14ac:dyDescent="0.2">
      <c r="B19" s="125"/>
      <c r="C19" s="128" t="s">
        <v>116</v>
      </c>
      <c r="D19" s="128" t="s">
        <v>104</v>
      </c>
      <c r="E19" s="128"/>
      <c r="F19" s="128"/>
      <c r="G19" s="128"/>
      <c r="H19" s="128"/>
      <c r="I19" s="128"/>
      <c r="J19" s="128"/>
      <c r="K19" s="128"/>
      <c r="L19" s="125"/>
      <c r="M19" s="124"/>
      <c r="N19" s="124"/>
    </row>
    <row r="20" spans="2:14" s="44" customFormat="1" ht="17.55" customHeight="1" x14ac:dyDescent="0.2">
      <c r="B20" s="125"/>
      <c r="C20" s="128"/>
      <c r="D20" s="128"/>
      <c r="E20" s="128"/>
      <c r="F20" s="128"/>
      <c r="G20" s="128"/>
      <c r="H20" s="128"/>
      <c r="I20" s="128"/>
      <c r="J20" s="128"/>
      <c r="K20" s="128"/>
      <c r="L20" s="125"/>
      <c r="M20" s="124"/>
      <c r="N20" s="124"/>
    </row>
    <row r="21" spans="2:14" s="44" customFormat="1" ht="17.55" customHeight="1" x14ac:dyDescent="0.2">
      <c r="B21" s="136" t="s">
        <v>121</v>
      </c>
      <c r="C21" s="137" t="s">
        <v>79</v>
      </c>
      <c r="D21" s="137"/>
      <c r="E21" s="138"/>
      <c r="F21" s="128"/>
      <c r="G21" s="128"/>
      <c r="H21" s="128"/>
      <c r="I21" s="128"/>
      <c r="J21" s="128"/>
      <c r="K21" s="128"/>
      <c r="L21" s="125"/>
      <c r="M21" s="124"/>
      <c r="N21" s="124"/>
    </row>
    <row r="22" spans="2:14" s="44" customFormat="1" ht="17.55" customHeight="1" x14ac:dyDescent="0.2">
      <c r="B22" s="125"/>
      <c r="C22" s="128"/>
      <c r="D22" s="128"/>
      <c r="E22" s="75"/>
      <c r="F22" s="128"/>
      <c r="G22" s="128"/>
      <c r="H22" s="128"/>
      <c r="I22" s="128"/>
      <c r="J22" s="128"/>
      <c r="K22" s="128"/>
      <c r="L22" s="125"/>
      <c r="M22" s="124"/>
      <c r="N22" s="124"/>
    </row>
    <row r="23" spans="2:14" s="44" customFormat="1" ht="17.55" customHeight="1" x14ac:dyDescent="0.2">
      <c r="B23" s="125"/>
      <c r="C23" s="128" t="s">
        <v>105</v>
      </c>
      <c r="D23" s="128" t="s">
        <v>106</v>
      </c>
      <c r="E23" s="128"/>
      <c r="F23" s="128"/>
      <c r="G23" s="128"/>
      <c r="H23" s="128"/>
      <c r="I23" s="128"/>
      <c r="J23" s="128"/>
      <c r="K23" s="128"/>
      <c r="L23" s="125"/>
      <c r="M23" s="124"/>
      <c r="N23" s="124"/>
    </row>
    <row r="24" spans="2:14" s="44" customFormat="1" ht="17.55" customHeight="1" x14ac:dyDescent="0.2">
      <c r="B24" s="125"/>
      <c r="C24" s="128" t="s">
        <v>107</v>
      </c>
      <c r="D24" s="128" t="s">
        <v>122</v>
      </c>
      <c r="E24" s="128"/>
      <c r="F24" s="128"/>
      <c r="G24" s="128"/>
      <c r="H24" s="128"/>
      <c r="I24" s="128"/>
      <c r="J24" s="128"/>
      <c r="K24" s="128"/>
      <c r="L24" s="125"/>
      <c r="M24" s="124"/>
      <c r="N24" s="124"/>
    </row>
    <row r="25" spans="2:14" s="44" customFormat="1" ht="17.55" customHeight="1" x14ac:dyDescent="0.2">
      <c r="B25" s="125"/>
      <c r="C25" s="128" t="s">
        <v>102</v>
      </c>
      <c r="D25" s="128" t="s">
        <v>123</v>
      </c>
      <c r="E25" s="128"/>
      <c r="F25" s="128"/>
      <c r="G25" s="128"/>
      <c r="H25" s="128"/>
      <c r="I25" s="128"/>
      <c r="J25" s="128"/>
      <c r="K25" s="128"/>
      <c r="L25" s="125"/>
      <c r="M25" s="124"/>
      <c r="N25" s="124"/>
    </row>
    <row r="26" spans="2:14" s="44" customFormat="1" ht="17.55" customHeight="1" x14ac:dyDescent="0.2">
      <c r="B26" s="125"/>
      <c r="C26" s="128" t="s">
        <v>114</v>
      </c>
      <c r="D26" s="126" t="s">
        <v>125</v>
      </c>
      <c r="E26" s="126"/>
      <c r="F26" s="126"/>
      <c r="G26" s="126"/>
      <c r="H26" s="126"/>
      <c r="I26" s="126"/>
      <c r="J26" s="126"/>
      <c r="M26" s="124"/>
      <c r="N26" s="124"/>
    </row>
    <row r="27" spans="2:14" s="44" customFormat="1" ht="17.55" customHeight="1" x14ac:dyDescent="0.2">
      <c r="B27" s="125"/>
      <c r="C27" s="128"/>
      <c r="D27" s="128" t="s">
        <v>124</v>
      </c>
      <c r="E27" s="128"/>
      <c r="F27" s="128"/>
      <c r="G27" s="128"/>
      <c r="H27" s="128"/>
      <c r="I27" s="128"/>
      <c r="J27" s="128"/>
      <c r="K27" s="128"/>
      <c r="L27" s="125"/>
      <c r="M27" s="124"/>
      <c r="N27" s="124"/>
    </row>
    <row r="28" spans="2:14" s="44" customFormat="1" ht="17.55" customHeight="1" x14ac:dyDescent="0.2">
      <c r="B28" s="125"/>
      <c r="C28" s="128"/>
      <c r="D28" s="128"/>
      <c r="E28" s="128"/>
      <c r="F28" s="128"/>
      <c r="G28" s="128"/>
      <c r="H28" s="128"/>
      <c r="I28" s="128"/>
      <c r="J28" s="128"/>
      <c r="K28" s="128"/>
      <c r="L28" s="125"/>
      <c r="M28" s="124"/>
      <c r="N28" s="124"/>
    </row>
    <row r="29" spans="2:14" s="44" customFormat="1" ht="17.55" customHeight="1" x14ac:dyDescent="0.2">
      <c r="B29" s="125"/>
      <c r="C29" s="128"/>
      <c r="D29" s="128"/>
      <c r="E29" s="128"/>
      <c r="F29" s="128"/>
      <c r="G29" s="128"/>
      <c r="H29" s="128"/>
      <c r="I29" s="128"/>
      <c r="J29" s="128"/>
      <c r="K29" s="128"/>
      <c r="L29" s="125"/>
      <c r="M29" s="124"/>
      <c r="N29" s="124"/>
    </row>
    <row r="30" spans="2:14" ht="17.55" customHeight="1" x14ac:dyDescent="0.2">
      <c r="B30" s="131"/>
      <c r="C30" s="134"/>
      <c r="D30" s="134"/>
      <c r="E30" s="134"/>
      <c r="F30" s="134"/>
      <c r="G30" s="134"/>
      <c r="H30" s="134"/>
      <c r="I30" s="134"/>
      <c r="J30" s="128" t="s">
        <v>51</v>
      </c>
      <c r="K30" s="134"/>
      <c r="L30" s="131"/>
      <c r="M30" s="31"/>
      <c r="N30" s="31"/>
    </row>
    <row r="31" spans="2:14" ht="17.55" customHeight="1" x14ac:dyDescent="0.2">
      <c r="B31" s="131"/>
      <c r="C31" s="134"/>
      <c r="D31" s="134"/>
      <c r="E31" s="134"/>
      <c r="F31" s="134"/>
      <c r="G31" s="134"/>
      <c r="H31" s="134"/>
      <c r="I31" s="134"/>
      <c r="J31" s="134"/>
      <c r="K31" s="134"/>
      <c r="L31" s="131"/>
      <c r="M31" s="31"/>
      <c r="N31" s="31"/>
    </row>
    <row r="32" spans="2:14" ht="17.55" customHeight="1" x14ac:dyDescent="0.2">
      <c r="B32" s="31"/>
      <c r="C32" s="135"/>
      <c r="D32" s="135"/>
      <c r="E32" s="135"/>
      <c r="F32" s="135"/>
      <c r="G32" s="135"/>
      <c r="H32" s="135"/>
      <c r="I32" s="135"/>
      <c r="J32" s="135"/>
      <c r="K32" s="135"/>
      <c r="L32" s="31"/>
      <c r="M32" s="31"/>
      <c r="N32" s="31"/>
    </row>
    <row r="33" spans="3:11" ht="17.55" customHeight="1" x14ac:dyDescent="0.2">
      <c r="C33" s="135"/>
      <c r="D33" s="135"/>
      <c r="E33" s="135"/>
      <c r="F33" s="135"/>
      <c r="G33" s="135"/>
      <c r="H33" s="135"/>
      <c r="I33" s="135"/>
      <c r="J33" s="135"/>
      <c r="K33" s="135"/>
    </row>
    <row r="34" spans="3:11" x14ac:dyDescent="0.2">
      <c r="C34" s="135"/>
      <c r="D34" s="135"/>
      <c r="E34" s="135"/>
      <c r="F34" s="135"/>
      <c r="G34" s="135"/>
      <c r="H34" s="135"/>
      <c r="I34" s="135"/>
      <c r="J34" s="135"/>
      <c r="K34" s="135"/>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C19"/>
  <sheetViews>
    <sheetView zoomScaleNormal="100" workbookViewId="0">
      <selection activeCell="D12" sqref="D12"/>
    </sheetView>
  </sheetViews>
  <sheetFormatPr defaultColWidth="8.88671875" defaultRowHeight="13.2" x14ac:dyDescent="0.2"/>
  <cols>
    <col min="1" max="1" width="3.21875" style="62" customWidth="1"/>
    <col min="2" max="2" width="3.109375" style="62" customWidth="1"/>
    <col min="3" max="3" width="2.88671875" style="62" customWidth="1"/>
    <col min="4" max="4" width="3.109375" style="62" customWidth="1"/>
    <col min="5" max="5" width="3.44140625" style="62" customWidth="1"/>
    <col min="6" max="6" width="2.88671875" style="62" customWidth="1"/>
    <col min="7" max="7" width="14.44140625" style="65" customWidth="1"/>
    <col min="8" max="8" width="3.21875" style="62" customWidth="1"/>
    <col min="9" max="9" width="21.44140625" style="65" customWidth="1"/>
    <col min="10" max="10" width="3" style="62" customWidth="1"/>
    <col min="11" max="11" width="18.6640625" style="65" customWidth="1"/>
    <col min="12" max="12" width="52.6640625" style="65" customWidth="1"/>
    <col min="13" max="13" width="4.44140625" style="65" customWidth="1"/>
    <col min="14" max="14" width="3.44140625" style="65" customWidth="1"/>
    <col min="15" max="15" width="17.6640625" style="65" customWidth="1"/>
    <col min="16" max="16" width="6.21875" style="65" customWidth="1"/>
    <col min="17" max="17" width="3.44140625" style="65" customWidth="1"/>
    <col min="18" max="18" width="4.88671875" style="65" customWidth="1"/>
    <col min="19" max="19" width="28.44140625" style="65" customWidth="1"/>
    <col min="20" max="20" width="7.33203125" style="65" customWidth="1"/>
    <col min="21" max="21" width="3.77734375" style="65" customWidth="1"/>
    <col min="22" max="22" width="4.21875" style="65" customWidth="1"/>
    <col min="23" max="23" width="23.21875" style="65" customWidth="1"/>
    <col min="24" max="24" width="6.44140625" style="65" customWidth="1"/>
    <col min="25" max="25" width="3.44140625" style="65" customWidth="1"/>
    <col min="26" max="26" width="8.88671875" style="65"/>
    <col min="27" max="29" width="9" style="65" customWidth="1"/>
    <col min="30" max="16384" width="8.88671875" style="65"/>
  </cols>
  <sheetData>
    <row r="1" spans="1:29" ht="26.25" customHeight="1" x14ac:dyDescent="0.2">
      <c r="E1" s="121"/>
      <c r="F1" s="170" t="s">
        <v>111</v>
      </c>
      <c r="G1" s="170"/>
      <c r="H1" s="170"/>
      <c r="I1" s="170"/>
      <c r="J1" s="170"/>
      <c r="K1" s="170"/>
      <c r="L1" s="170"/>
      <c r="N1" s="117"/>
      <c r="O1" s="120" t="s">
        <v>129</v>
      </c>
      <c r="P1" s="117"/>
      <c r="Q1" s="117" t="s">
        <v>112</v>
      </c>
    </row>
    <row r="2" spans="1:29" ht="10.050000000000001" customHeight="1" x14ac:dyDescent="0.2">
      <c r="E2" s="122"/>
      <c r="F2" s="122"/>
      <c r="G2" s="123"/>
      <c r="H2" s="123"/>
      <c r="I2" s="123"/>
      <c r="J2" s="123"/>
      <c r="K2" s="123"/>
      <c r="L2" s="123"/>
    </row>
    <row r="3" spans="1:29" ht="28.05" customHeight="1" x14ac:dyDescent="0.2">
      <c r="A3" s="18" t="s">
        <v>26</v>
      </c>
      <c r="B3" s="174" t="s">
        <v>0</v>
      </c>
      <c r="C3" s="175"/>
      <c r="D3" s="175"/>
      <c r="E3" s="176"/>
      <c r="F3" s="173" t="s">
        <v>1</v>
      </c>
      <c r="G3" s="167"/>
      <c r="H3" s="173" t="s">
        <v>2</v>
      </c>
      <c r="I3" s="167"/>
      <c r="J3" s="173" t="s">
        <v>3</v>
      </c>
      <c r="K3" s="167"/>
      <c r="L3" s="82" t="s">
        <v>4</v>
      </c>
      <c r="N3" s="168" t="s">
        <v>10</v>
      </c>
      <c r="O3" s="169"/>
      <c r="P3" s="19" t="s">
        <v>25</v>
      </c>
      <c r="Q3" s="66"/>
      <c r="R3" s="168" t="s">
        <v>11</v>
      </c>
      <c r="S3" s="169"/>
      <c r="T3" s="8" t="s">
        <v>25</v>
      </c>
      <c r="U3" s="66"/>
      <c r="V3" s="171" t="s">
        <v>12</v>
      </c>
      <c r="W3" s="172"/>
      <c r="X3" s="20" t="s">
        <v>25</v>
      </c>
      <c r="Z3" s="73" t="s">
        <v>68</v>
      </c>
      <c r="AA3" s="73" t="s">
        <v>7</v>
      </c>
      <c r="AB3" s="73" t="s">
        <v>8</v>
      </c>
      <c r="AC3" s="73" t="s">
        <v>27</v>
      </c>
    </row>
    <row r="4" spans="1:29" ht="39.75" customHeight="1" x14ac:dyDescent="0.2">
      <c r="A4" s="63">
        <v>1</v>
      </c>
      <c r="B4" s="76"/>
      <c r="C4" s="4" t="s">
        <v>6</v>
      </c>
      <c r="D4" s="78"/>
      <c r="E4" s="5" t="s">
        <v>9</v>
      </c>
      <c r="F4" s="79"/>
      <c r="G4" s="1" t="str">
        <f>IF(F4="","",VLOOKUP(F4,$N$4:$P$9,2,FALSE))</f>
        <v/>
      </c>
      <c r="H4" s="80"/>
      <c r="I4" s="1" t="str">
        <f t="shared" ref="I4:I19" si="0">IF(H4="","",VLOOKUP(H4,$R$4:$T$8,2,FALSE))</f>
        <v/>
      </c>
      <c r="J4" s="81"/>
      <c r="K4" s="1" t="str">
        <f>IF(J4="","",VLOOKUP(J4,$V$4:$X$9,2,FALSE))</f>
        <v/>
      </c>
      <c r="L4" s="64"/>
      <c r="N4" s="8">
        <v>1</v>
      </c>
      <c r="O4" s="11" t="s">
        <v>15</v>
      </c>
      <c r="P4" s="11">
        <f>COUNTIF($F$4:$F$19,N4)</f>
        <v>0</v>
      </c>
      <c r="Q4" s="66"/>
      <c r="R4" s="9">
        <v>1</v>
      </c>
      <c r="S4" s="12" t="s">
        <v>19</v>
      </c>
      <c r="T4" s="11">
        <f>COUNTIF($H$4:$H$19,R4)</f>
        <v>0</v>
      </c>
      <c r="U4" s="66"/>
      <c r="V4" s="8">
        <v>1</v>
      </c>
      <c r="W4" s="17" t="s">
        <v>22</v>
      </c>
      <c r="X4" s="11">
        <f>COUNTIF($J$4:$J$19,V4)</f>
        <v>0</v>
      </c>
      <c r="Z4" s="73">
        <v>20</v>
      </c>
      <c r="AA4" s="74">
        <f>COUNTIFS($B$4:$B$19,"&gt;=20",$B$4:$B$19,"&lt;=29",$D$4:$D$19,AA$3)</f>
        <v>0</v>
      </c>
      <c r="AB4" s="74">
        <f>COUNTIFS($B$4:$B$19,"&gt;=20",$B$4:$B$19,"&lt;=29",$D$4:$D$19,AB$3)</f>
        <v>0</v>
      </c>
      <c r="AC4" s="74">
        <f>SUM(AA4:AB4)</f>
        <v>0</v>
      </c>
    </row>
    <row r="5" spans="1:29" ht="39.75" customHeight="1" x14ac:dyDescent="0.2">
      <c r="A5" s="63">
        <v>2</v>
      </c>
      <c r="B5" s="76"/>
      <c r="C5" s="4" t="s">
        <v>6</v>
      </c>
      <c r="D5" s="78"/>
      <c r="E5" s="5" t="s">
        <v>9</v>
      </c>
      <c r="F5" s="79"/>
      <c r="G5" s="1" t="str">
        <f>IF(F5="","",VLOOKUP(F5,$N$4:$P$9,2,FALSE))</f>
        <v/>
      </c>
      <c r="H5" s="80"/>
      <c r="I5" s="1" t="str">
        <f t="shared" si="0"/>
        <v/>
      </c>
      <c r="J5" s="81"/>
      <c r="K5" s="1" t="str">
        <f t="shared" ref="K5:K19" si="1">IF(J5="","",VLOOKUP(J5,$V$4:$X$9,2,FALSE))</f>
        <v/>
      </c>
      <c r="L5" s="64"/>
      <c r="N5" s="8">
        <v>2</v>
      </c>
      <c r="O5" s="11" t="s">
        <v>16</v>
      </c>
      <c r="P5" s="11">
        <f t="shared" ref="P5:P9" si="2">COUNTIF($F$4:$F$19,N5)</f>
        <v>0</v>
      </c>
      <c r="Q5" s="66"/>
      <c r="R5" s="9">
        <v>2</v>
      </c>
      <c r="S5" s="13" t="s">
        <v>20</v>
      </c>
      <c r="T5" s="11">
        <f t="shared" ref="T5:T8" si="3">COUNTIF($H$4:$H$19,R5)</f>
        <v>0</v>
      </c>
      <c r="U5" s="66"/>
      <c r="V5" s="8">
        <v>2</v>
      </c>
      <c r="W5" s="7" t="s">
        <v>23</v>
      </c>
      <c r="X5" s="11">
        <f t="shared" ref="X5:X9" si="4">COUNTIF($J$4:$J$19,V5)</f>
        <v>0</v>
      </c>
      <c r="Z5" s="73">
        <v>30</v>
      </c>
      <c r="AA5" s="74">
        <f>COUNTIFS($B$4:$B$19,"&gt;=30",$B$4:$B$19,"&lt;=39",$D$4:$D$19,AA$3)</f>
        <v>0</v>
      </c>
      <c r="AB5" s="74">
        <f>COUNTIFS($B$4:$B$19,"&gt;=30",$B$4:$B$19,"&lt;=39",$D$4:$D$19,AB$3)</f>
        <v>0</v>
      </c>
      <c r="AC5" s="74">
        <f t="shared" ref="AC5:AC10" si="5">SUM(AA5:AB5)</f>
        <v>0</v>
      </c>
    </row>
    <row r="6" spans="1:29" ht="39.75" customHeight="1" x14ac:dyDescent="0.2">
      <c r="A6" s="63">
        <v>3</v>
      </c>
      <c r="B6" s="76"/>
      <c r="C6" s="4" t="s">
        <v>6</v>
      </c>
      <c r="D6" s="78"/>
      <c r="E6" s="5" t="s">
        <v>9</v>
      </c>
      <c r="F6" s="79"/>
      <c r="G6" s="1" t="str">
        <f t="shared" ref="G6:G19" si="6">IF(F6="","",VLOOKUP(F6,$N$4:$P$9,2,FALSE))</f>
        <v/>
      </c>
      <c r="H6" s="80"/>
      <c r="I6" s="1" t="str">
        <f t="shared" si="0"/>
        <v/>
      </c>
      <c r="J6" s="81"/>
      <c r="K6" s="1" t="str">
        <f t="shared" si="1"/>
        <v/>
      </c>
      <c r="L6" s="64"/>
      <c r="N6" s="8">
        <v>3</v>
      </c>
      <c r="O6" s="11" t="s">
        <v>17</v>
      </c>
      <c r="P6" s="11">
        <f t="shared" si="2"/>
        <v>0</v>
      </c>
      <c r="Q6" s="66"/>
      <c r="R6" s="8">
        <v>3</v>
      </c>
      <c r="S6" s="14" t="s">
        <v>21</v>
      </c>
      <c r="T6" s="11">
        <f t="shared" si="3"/>
        <v>0</v>
      </c>
      <c r="U6" s="66"/>
      <c r="V6" s="8">
        <v>3</v>
      </c>
      <c r="W6" s="13" t="s">
        <v>17</v>
      </c>
      <c r="X6" s="11">
        <f t="shared" si="4"/>
        <v>0</v>
      </c>
      <c r="Z6" s="73">
        <v>40</v>
      </c>
      <c r="AA6" s="74">
        <f>COUNTIFS($B$4:$B$19,"&gt;=40",$B$4:$B$19,"&lt;=49",$D$4:$D$19,AA$3)</f>
        <v>0</v>
      </c>
      <c r="AB6" s="74">
        <f>COUNTIFS($B$4:$B$19,"&gt;=40",$B$4:$B$19,"&lt;=49",$D$4:$D$19,AB$3)</f>
        <v>0</v>
      </c>
      <c r="AC6" s="74">
        <f t="shared" si="5"/>
        <v>0</v>
      </c>
    </row>
    <row r="7" spans="1:29" ht="39.75" customHeight="1" x14ac:dyDescent="0.2">
      <c r="A7" s="63">
        <v>4</v>
      </c>
      <c r="B7" s="76"/>
      <c r="C7" s="4" t="s">
        <v>6</v>
      </c>
      <c r="D7" s="78"/>
      <c r="E7" s="5" t="s">
        <v>9</v>
      </c>
      <c r="F7" s="79"/>
      <c r="G7" s="1" t="str">
        <f t="shared" si="6"/>
        <v/>
      </c>
      <c r="H7" s="80"/>
      <c r="I7" s="1" t="str">
        <f t="shared" si="0"/>
        <v/>
      </c>
      <c r="J7" s="81"/>
      <c r="K7" s="1" t="str">
        <f t="shared" si="1"/>
        <v/>
      </c>
      <c r="L7" s="64"/>
      <c r="N7" s="8">
        <v>4</v>
      </c>
      <c r="O7" s="11" t="s">
        <v>18</v>
      </c>
      <c r="P7" s="11">
        <f t="shared" si="2"/>
        <v>0</v>
      </c>
      <c r="Q7" s="66"/>
      <c r="R7" s="9">
        <v>5</v>
      </c>
      <c r="S7" s="15" t="s">
        <v>13</v>
      </c>
      <c r="T7" s="11">
        <f t="shared" si="3"/>
        <v>0</v>
      </c>
      <c r="U7" s="66"/>
      <c r="V7" s="8">
        <v>4</v>
      </c>
      <c r="W7" s="13" t="s">
        <v>24</v>
      </c>
      <c r="X7" s="11">
        <f t="shared" si="4"/>
        <v>0</v>
      </c>
      <c r="Z7" s="73">
        <v>50</v>
      </c>
      <c r="AA7" s="74">
        <f>COUNTIFS($B$4:$B$19,"&gt;=50",$B$4:$B$19,"&lt;=59",$D$4:$D$19,AA$3)</f>
        <v>0</v>
      </c>
      <c r="AB7" s="74">
        <f>COUNTIFS($B$4:$B$19,"&gt;=50",$B$4:$B$19,"&lt;=59",$D$4:$D$19,AB$3)</f>
        <v>0</v>
      </c>
      <c r="AC7" s="74">
        <f t="shared" si="5"/>
        <v>0</v>
      </c>
    </row>
    <row r="8" spans="1:29" ht="39.75" customHeight="1" x14ac:dyDescent="0.2">
      <c r="A8" s="63">
        <v>5</v>
      </c>
      <c r="B8" s="76"/>
      <c r="C8" s="4" t="s">
        <v>6</v>
      </c>
      <c r="D8" s="78"/>
      <c r="E8" s="5" t="s">
        <v>9</v>
      </c>
      <c r="F8" s="79"/>
      <c r="G8" s="1" t="str">
        <f t="shared" si="6"/>
        <v/>
      </c>
      <c r="H8" s="80"/>
      <c r="I8" s="1" t="str">
        <f t="shared" si="0"/>
        <v/>
      </c>
      <c r="J8" s="81"/>
      <c r="K8" s="1" t="str">
        <f t="shared" si="1"/>
        <v/>
      </c>
      <c r="L8" s="64"/>
      <c r="N8" s="8">
        <v>5</v>
      </c>
      <c r="O8" s="15" t="s">
        <v>13</v>
      </c>
      <c r="P8" s="11">
        <f t="shared" si="2"/>
        <v>0</v>
      </c>
      <c r="Q8" s="66"/>
      <c r="R8" s="9">
        <v>6</v>
      </c>
      <c r="S8" s="15" t="s">
        <v>14</v>
      </c>
      <c r="T8" s="11">
        <f t="shared" si="3"/>
        <v>0</v>
      </c>
      <c r="U8" s="66"/>
      <c r="V8" s="8">
        <v>5</v>
      </c>
      <c r="W8" s="15" t="s">
        <v>13</v>
      </c>
      <c r="X8" s="11">
        <f t="shared" si="4"/>
        <v>0</v>
      </c>
      <c r="Z8" s="73">
        <v>60</v>
      </c>
      <c r="AA8" s="74">
        <f>COUNTIFS($B$4:$B$19,"&gt;=60",$B$4:$B$19,"&lt;=69",$D$4:$D$19,AA$3)</f>
        <v>0</v>
      </c>
      <c r="AB8" s="74">
        <f>COUNTIFS($B$4:$B$19,"&gt;=60",$B$4:$B$19,"&lt;=69",$D$4:$D$19,AB$3)</f>
        <v>0</v>
      </c>
      <c r="AC8" s="74">
        <f t="shared" si="5"/>
        <v>0</v>
      </c>
    </row>
    <row r="9" spans="1:29" ht="39.75" customHeight="1" x14ac:dyDescent="0.2">
      <c r="A9" s="63">
        <v>6</v>
      </c>
      <c r="B9" s="76"/>
      <c r="C9" s="4" t="s">
        <v>6</v>
      </c>
      <c r="D9" s="78"/>
      <c r="E9" s="5" t="s">
        <v>9</v>
      </c>
      <c r="F9" s="79"/>
      <c r="G9" s="1" t="str">
        <f t="shared" si="6"/>
        <v/>
      </c>
      <c r="H9" s="80"/>
      <c r="I9" s="1" t="str">
        <f t="shared" si="0"/>
        <v/>
      </c>
      <c r="J9" s="81"/>
      <c r="K9" s="1" t="str">
        <f t="shared" si="1"/>
        <v/>
      </c>
      <c r="L9" s="64"/>
      <c r="N9" s="8">
        <v>6</v>
      </c>
      <c r="O9" s="16" t="s">
        <v>14</v>
      </c>
      <c r="P9" s="11">
        <f t="shared" si="2"/>
        <v>0</v>
      </c>
      <c r="Q9" s="66"/>
      <c r="R9" s="8" t="s">
        <v>27</v>
      </c>
      <c r="S9" s="21"/>
      <c r="T9" s="21">
        <f>SUM(T4:T8)</f>
        <v>0</v>
      </c>
      <c r="U9" s="66"/>
      <c r="V9" s="8">
        <v>6</v>
      </c>
      <c r="W9" s="15" t="s">
        <v>14</v>
      </c>
      <c r="X9" s="11">
        <f t="shared" si="4"/>
        <v>0</v>
      </c>
      <c r="Z9" s="73">
        <v>70</v>
      </c>
      <c r="AA9" s="74">
        <f>COUNTIFS($B$4:$B$19,"&gt;=70",$B$4:$B$19,"&lt;=79",$D$4:$D$19,AA$3)</f>
        <v>0</v>
      </c>
      <c r="AB9" s="74">
        <f>COUNTIFS($B$4:$B$19,"&gt;=70",$B$4:$B$19,"&lt;=79",$D$4:$D$19,AB$3)</f>
        <v>0</v>
      </c>
      <c r="AC9" s="74">
        <f t="shared" si="5"/>
        <v>0</v>
      </c>
    </row>
    <row r="10" spans="1:29" ht="39.75" customHeight="1" x14ac:dyDescent="0.2">
      <c r="A10" s="63">
        <v>7</v>
      </c>
      <c r="B10" s="76"/>
      <c r="C10" s="4" t="s">
        <v>6</v>
      </c>
      <c r="D10" s="78"/>
      <c r="E10" s="5" t="s">
        <v>9</v>
      </c>
      <c r="F10" s="79"/>
      <c r="G10" s="1" t="str">
        <f t="shared" si="6"/>
        <v/>
      </c>
      <c r="H10" s="80"/>
      <c r="I10" s="1" t="str">
        <f t="shared" si="0"/>
        <v/>
      </c>
      <c r="J10" s="81"/>
      <c r="K10" s="1" t="str">
        <f t="shared" si="1"/>
        <v/>
      </c>
      <c r="L10" s="64"/>
      <c r="N10" s="8" t="s">
        <v>27</v>
      </c>
      <c r="O10" s="1"/>
      <c r="P10" s="21">
        <f>SUM(P4:P9)</f>
        <v>0</v>
      </c>
      <c r="V10" s="8" t="s">
        <v>27</v>
      </c>
      <c r="W10" s="1"/>
      <c r="X10" s="21">
        <f>SUM(X4:X9)</f>
        <v>0</v>
      </c>
      <c r="Z10" s="73">
        <v>80</v>
      </c>
      <c r="AA10" s="74">
        <f>COUNTIFS($B$4:$B$19,"&gt;=80",$B$4:$B$19,"&lt;=89",$D$4:$D$19,AA$3)</f>
        <v>0</v>
      </c>
      <c r="AB10" s="74">
        <f>COUNTIFS($B$4:$B$19,"&gt;=80",$B$4:$B$19,"&lt;=89",$D$4:$D$19,AB$3)</f>
        <v>0</v>
      </c>
      <c r="AC10" s="74">
        <f t="shared" si="5"/>
        <v>0</v>
      </c>
    </row>
    <row r="11" spans="1:29" ht="39.75" customHeight="1" x14ac:dyDescent="0.2">
      <c r="A11" s="63">
        <v>8</v>
      </c>
      <c r="B11" s="76"/>
      <c r="C11" s="4" t="s">
        <v>6</v>
      </c>
      <c r="D11" s="78"/>
      <c r="E11" s="5" t="s">
        <v>9</v>
      </c>
      <c r="F11" s="79"/>
      <c r="G11" s="1" t="str">
        <f t="shared" si="6"/>
        <v/>
      </c>
      <c r="H11" s="80"/>
      <c r="I11" s="1" t="str">
        <f t="shared" si="0"/>
        <v/>
      </c>
      <c r="J11" s="81"/>
      <c r="K11" s="1" t="str">
        <f t="shared" si="1"/>
        <v/>
      </c>
      <c r="L11" s="64"/>
      <c r="Z11" s="73" t="s">
        <v>27</v>
      </c>
      <c r="AA11" s="74">
        <f>SUM(AA4:AA10)</f>
        <v>0</v>
      </c>
      <c r="AB11" s="74">
        <f t="shared" ref="AB11:AC11" si="7">SUM(AB4:AB10)</f>
        <v>0</v>
      </c>
      <c r="AC11" s="74">
        <f t="shared" si="7"/>
        <v>0</v>
      </c>
    </row>
    <row r="12" spans="1:29" ht="39.75" customHeight="1" x14ac:dyDescent="0.2">
      <c r="A12" s="63">
        <v>9</v>
      </c>
      <c r="B12" s="76"/>
      <c r="C12" s="4" t="s">
        <v>6</v>
      </c>
      <c r="D12" s="78"/>
      <c r="E12" s="5" t="s">
        <v>9</v>
      </c>
      <c r="F12" s="79"/>
      <c r="G12" s="1" t="str">
        <f t="shared" si="6"/>
        <v/>
      </c>
      <c r="H12" s="80"/>
      <c r="I12" s="1" t="str">
        <f t="shared" si="0"/>
        <v/>
      </c>
      <c r="J12" s="81"/>
      <c r="K12" s="1" t="str">
        <f t="shared" si="1"/>
        <v/>
      </c>
      <c r="L12" s="64"/>
    </row>
    <row r="13" spans="1:29" ht="39.75" customHeight="1" x14ac:dyDescent="0.2">
      <c r="A13" s="63">
        <v>10</v>
      </c>
      <c r="B13" s="76"/>
      <c r="C13" s="4" t="s">
        <v>6</v>
      </c>
      <c r="D13" s="78"/>
      <c r="E13" s="5" t="s">
        <v>9</v>
      </c>
      <c r="F13" s="79"/>
      <c r="G13" s="1" t="str">
        <f t="shared" si="6"/>
        <v/>
      </c>
      <c r="H13" s="80"/>
      <c r="I13" s="1" t="str">
        <f t="shared" si="0"/>
        <v/>
      </c>
      <c r="J13" s="81"/>
      <c r="K13" s="1" t="str">
        <f t="shared" si="1"/>
        <v/>
      </c>
      <c r="L13" s="64"/>
    </row>
    <row r="14" spans="1:29" ht="39.75" customHeight="1" x14ac:dyDescent="0.2">
      <c r="A14" s="63">
        <v>11</v>
      </c>
      <c r="B14" s="76"/>
      <c r="C14" s="4" t="s">
        <v>6</v>
      </c>
      <c r="D14" s="78"/>
      <c r="E14" s="5" t="s">
        <v>9</v>
      </c>
      <c r="F14" s="79"/>
      <c r="G14" s="1" t="str">
        <f t="shared" si="6"/>
        <v/>
      </c>
      <c r="H14" s="80"/>
      <c r="I14" s="1" t="str">
        <f t="shared" si="0"/>
        <v/>
      </c>
      <c r="J14" s="81"/>
      <c r="K14" s="1" t="str">
        <f t="shared" si="1"/>
        <v/>
      </c>
      <c r="L14" s="64"/>
    </row>
    <row r="15" spans="1:29" ht="39.75" customHeight="1" x14ac:dyDescent="0.2">
      <c r="A15" s="63">
        <v>12</v>
      </c>
      <c r="B15" s="76"/>
      <c r="C15" s="4" t="s">
        <v>6</v>
      </c>
      <c r="D15" s="78"/>
      <c r="E15" s="5" t="s">
        <v>9</v>
      </c>
      <c r="F15" s="79"/>
      <c r="G15" s="1" t="str">
        <f t="shared" si="6"/>
        <v/>
      </c>
      <c r="H15" s="80"/>
      <c r="I15" s="1" t="str">
        <f t="shared" si="0"/>
        <v/>
      </c>
      <c r="J15" s="81"/>
      <c r="K15" s="1" t="str">
        <f t="shared" si="1"/>
        <v/>
      </c>
      <c r="L15" s="64"/>
    </row>
    <row r="16" spans="1:29" ht="39.75" customHeight="1" x14ac:dyDescent="0.2">
      <c r="A16" s="63">
        <v>13</v>
      </c>
      <c r="B16" s="76"/>
      <c r="C16" s="4" t="s">
        <v>6</v>
      </c>
      <c r="D16" s="78"/>
      <c r="E16" s="5" t="s">
        <v>9</v>
      </c>
      <c r="F16" s="79"/>
      <c r="G16" s="1" t="str">
        <f t="shared" si="6"/>
        <v/>
      </c>
      <c r="H16" s="80"/>
      <c r="I16" s="1" t="str">
        <f t="shared" si="0"/>
        <v/>
      </c>
      <c r="J16" s="81"/>
      <c r="K16" s="1" t="str">
        <f t="shared" si="1"/>
        <v/>
      </c>
      <c r="L16" s="64"/>
    </row>
    <row r="17" spans="1:12" ht="39.75" customHeight="1" x14ac:dyDescent="0.2">
      <c r="A17" s="63">
        <v>14</v>
      </c>
      <c r="B17" s="76"/>
      <c r="C17" s="4" t="s">
        <v>6</v>
      </c>
      <c r="D17" s="78"/>
      <c r="E17" s="5" t="s">
        <v>9</v>
      </c>
      <c r="F17" s="79"/>
      <c r="G17" s="1" t="str">
        <f t="shared" si="6"/>
        <v/>
      </c>
      <c r="H17" s="80"/>
      <c r="I17" s="1" t="str">
        <f t="shared" si="0"/>
        <v/>
      </c>
      <c r="J17" s="80"/>
      <c r="K17" s="1" t="str">
        <f t="shared" si="1"/>
        <v/>
      </c>
      <c r="L17" s="61"/>
    </row>
    <row r="18" spans="1:12" ht="39.75" customHeight="1" x14ac:dyDescent="0.2">
      <c r="A18" s="63">
        <v>15</v>
      </c>
      <c r="B18" s="77"/>
      <c r="C18" s="3" t="s">
        <v>6</v>
      </c>
      <c r="D18" s="77"/>
      <c r="E18" s="23" t="s">
        <v>9</v>
      </c>
      <c r="F18" s="77"/>
      <c r="G18" s="1" t="str">
        <f t="shared" si="6"/>
        <v/>
      </c>
      <c r="H18" s="80"/>
      <c r="I18" s="1" t="str">
        <f t="shared" si="0"/>
        <v/>
      </c>
      <c r="J18" s="80"/>
      <c r="K18" s="1" t="str">
        <f t="shared" si="1"/>
        <v/>
      </c>
      <c r="L18" s="61"/>
    </row>
    <row r="19" spans="1:12" ht="39.75" customHeight="1" x14ac:dyDescent="0.2">
      <c r="A19" s="63">
        <v>16</v>
      </c>
      <c r="B19" s="76"/>
      <c r="C19" s="4" t="s">
        <v>6</v>
      </c>
      <c r="D19" s="78"/>
      <c r="E19" s="5" t="s">
        <v>9</v>
      </c>
      <c r="F19" s="79"/>
      <c r="G19" s="1" t="str">
        <f t="shared" si="6"/>
        <v/>
      </c>
      <c r="H19" s="80"/>
      <c r="I19" s="1" t="str">
        <f t="shared" si="0"/>
        <v/>
      </c>
      <c r="J19" s="80"/>
      <c r="K19" s="1" t="str">
        <f t="shared" si="1"/>
        <v/>
      </c>
      <c r="L19" s="61"/>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6"/>
  <sheetViews>
    <sheetView zoomScaleNormal="100" workbookViewId="0"/>
  </sheetViews>
  <sheetFormatPr defaultRowHeight="13.2" x14ac:dyDescent="0.2"/>
  <cols>
    <col min="1" max="1" width="13.33203125" style="87" customWidth="1"/>
    <col min="2" max="2" width="24.77734375" style="87" customWidth="1"/>
    <col min="3" max="3" width="25.77734375" style="87" customWidth="1"/>
    <col min="4" max="4" width="19.88671875" style="87" customWidth="1"/>
    <col min="5" max="5" width="20.88671875" style="87" customWidth="1"/>
    <col min="6" max="6" width="14.21875" style="87" customWidth="1"/>
    <col min="7" max="7" width="9.6640625" style="87" customWidth="1"/>
    <col min="8" max="8" width="14.109375" style="87" customWidth="1"/>
    <col min="9" max="256" width="8.88671875" style="87"/>
    <col min="257" max="257" width="13.33203125" style="87" customWidth="1"/>
    <col min="258" max="258" width="24.77734375" style="87" customWidth="1"/>
    <col min="259" max="259" width="25.77734375" style="87" customWidth="1"/>
    <col min="260" max="260" width="19.88671875" style="87" customWidth="1"/>
    <col min="261" max="261" width="20.88671875" style="87" customWidth="1"/>
    <col min="262" max="262" width="14.21875" style="87" customWidth="1"/>
    <col min="263" max="263" width="9.6640625" style="87" customWidth="1"/>
    <col min="264" max="264" width="14.109375" style="87" customWidth="1"/>
    <col min="265" max="512" width="8.88671875" style="87"/>
    <col min="513" max="513" width="13.33203125" style="87" customWidth="1"/>
    <col min="514" max="514" width="24.77734375" style="87" customWidth="1"/>
    <col min="515" max="515" width="25.77734375" style="87" customWidth="1"/>
    <col min="516" max="516" width="19.88671875" style="87" customWidth="1"/>
    <col min="517" max="517" width="20.88671875" style="87" customWidth="1"/>
    <col min="518" max="518" width="14.21875" style="87" customWidth="1"/>
    <col min="519" max="519" width="9.6640625" style="87" customWidth="1"/>
    <col min="520" max="520" width="14.109375" style="87" customWidth="1"/>
    <col min="521" max="768" width="8.88671875" style="87"/>
    <col min="769" max="769" width="13.33203125" style="87" customWidth="1"/>
    <col min="770" max="770" width="24.77734375" style="87" customWidth="1"/>
    <col min="771" max="771" width="25.77734375" style="87" customWidth="1"/>
    <col min="772" max="772" width="19.88671875" style="87" customWidth="1"/>
    <col min="773" max="773" width="20.88671875" style="87" customWidth="1"/>
    <col min="774" max="774" width="14.21875" style="87" customWidth="1"/>
    <col min="775" max="775" width="9.6640625" style="87" customWidth="1"/>
    <col min="776" max="776" width="14.109375" style="87" customWidth="1"/>
    <col min="777" max="1024" width="8.88671875" style="87"/>
    <col min="1025" max="1025" width="13.33203125" style="87" customWidth="1"/>
    <col min="1026" max="1026" width="24.77734375" style="87" customWidth="1"/>
    <col min="1027" max="1027" width="25.77734375" style="87" customWidth="1"/>
    <col min="1028" max="1028" width="19.88671875" style="87" customWidth="1"/>
    <col min="1029" max="1029" width="20.88671875" style="87" customWidth="1"/>
    <col min="1030" max="1030" width="14.21875" style="87" customWidth="1"/>
    <col min="1031" max="1031" width="9.6640625" style="87" customWidth="1"/>
    <col min="1032" max="1032" width="14.109375" style="87" customWidth="1"/>
    <col min="1033" max="1280" width="8.88671875" style="87"/>
    <col min="1281" max="1281" width="13.33203125" style="87" customWidth="1"/>
    <col min="1282" max="1282" width="24.77734375" style="87" customWidth="1"/>
    <col min="1283" max="1283" width="25.77734375" style="87" customWidth="1"/>
    <col min="1284" max="1284" width="19.88671875" style="87" customWidth="1"/>
    <col min="1285" max="1285" width="20.88671875" style="87" customWidth="1"/>
    <col min="1286" max="1286" width="14.21875" style="87" customWidth="1"/>
    <col min="1287" max="1287" width="9.6640625" style="87" customWidth="1"/>
    <col min="1288" max="1288" width="14.109375" style="87" customWidth="1"/>
    <col min="1289" max="1536" width="8.88671875" style="87"/>
    <col min="1537" max="1537" width="13.33203125" style="87" customWidth="1"/>
    <col min="1538" max="1538" width="24.77734375" style="87" customWidth="1"/>
    <col min="1539" max="1539" width="25.77734375" style="87" customWidth="1"/>
    <col min="1540" max="1540" width="19.88671875" style="87" customWidth="1"/>
    <col min="1541" max="1541" width="20.88671875" style="87" customWidth="1"/>
    <col min="1542" max="1542" width="14.21875" style="87" customWidth="1"/>
    <col min="1543" max="1543" width="9.6640625" style="87" customWidth="1"/>
    <col min="1544" max="1544" width="14.109375" style="87" customWidth="1"/>
    <col min="1545" max="1792" width="8.88671875" style="87"/>
    <col min="1793" max="1793" width="13.33203125" style="87" customWidth="1"/>
    <col min="1794" max="1794" width="24.77734375" style="87" customWidth="1"/>
    <col min="1795" max="1795" width="25.77734375" style="87" customWidth="1"/>
    <col min="1796" max="1796" width="19.88671875" style="87" customWidth="1"/>
    <col min="1797" max="1797" width="20.88671875" style="87" customWidth="1"/>
    <col min="1798" max="1798" width="14.21875" style="87" customWidth="1"/>
    <col min="1799" max="1799" width="9.6640625" style="87" customWidth="1"/>
    <col min="1800" max="1800" width="14.109375" style="87" customWidth="1"/>
    <col min="1801" max="2048" width="8.88671875" style="87"/>
    <col min="2049" max="2049" width="13.33203125" style="87" customWidth="1"/>
    <col min="2050" max="2050" width="24.77734375" style="87" customWidth="1"/>
    <col min="2051" max="2051" width="25.77734375" style="87" customWidth="1"/>
    <col min="2052" max="2052" width="19.88671875" style="87" customWidth="1"/>
    <col min="2053" max="2053" width="20.88671875" style="87" customWidth="1"/>
    <col min="2054" max="2054" width="14.21875" style="87" customWidth="1"/>
    <col min="2055" max="2055" width="9.6640625" style="87" customWidth="1"/>
    <col min="2056" max="2056" width="14.109375" style="87" customWidth="1"/>
    <col min="2057" max="2304" width="8.88671875" style="87"/>
    <col min="2305" max="2305" width="13.33203125" style="87" customWidth="1"/>
    <col min="2306" max="2306" width="24.77734375" style="87" customWidth="1"/>
    <col min="2307" max="2307" width="25.77734375" style="87" customWidth="1"/>
    <col min="2308" max="2308" width="19.88671875" style="87" customWidth="1"/>
    <col min="2309" max="2309" width="20.88671875" style="87" customWidth="1"/>
    <col min="2310" max="2310" width="14.21875" style="87" customWidth="1"/>
    <col min="2311" max="2311" width="9.6640625" style="87" customWidth="1"/>
    <col min="2312" max="2312" width="14.109375" style="87" customWidth="1"/>
    <col min="2313" max="2560" width="8.88671875" style="87"/>
    <col min="2561" max="2561" width="13.33203125" style="87" customWidth="1"/>
    <col min="2562" max="2562" width="24.77734375" style="87" customWidth="1"/>
    <col min="2563" max="2563" width="25.77734375" style="87" customWidth="1"/>
    <col min="2564" max="2564" width="19.88671875" style="87" customWidth="1"/>
    <col min="2565" max="2565" width="20.88671875" style="87" customWidth="1"/>
    <col min="2566" max="2566" width="14.21875" style="87" customWidth="1"/>
    <col min="2567" max="2567" width="9.6640625" style="87" customWidth="1"/>
    <col min="2568" max="2568" width="14.109375" style="87" customWidth="1"/>
    <col min="2569" max="2816" width="8.88671875" style="87"/>
    <col min="2817" max="2817" width="13.33203125" style="87" customWidth="1"/>
    <col min="2818" max="2818" width="24.77734375" style="87" customWidth="1"/>
    <col min="2819" max="2819" width="25.77734375" style="87" customWidth="1"/>
    <col min="2820" max="2820" width="19.88671875" style="87" customWidth="1"/>
    <col min="2821" max="2821" width="20.88671875" style="87" customWidth="1"/>
    <col min="2822" max="2822" width="14.21875" style="87" customWidth="1"/>
    <col min="2823" max="2823" width="9.6640625" style="87" customWidth="1"/>
    <col min="2824" max="2824" width="14.109375" style="87" customWidth="1"/>
    <col min="2825" max="3072" width="8.88671875" style="87"/>
    <col min="3073" max="3073" width="13.33203125" style="87" customWidth="1"/>
    <col min="3074" max="3074" width="24.77734375" style="87" customWidth="1"/>
    <col min="3075" max="3075" width="25.77734375" style="87" customWidth="1"/>
    <col min="3076" max="3076" width="19.88671875" style="87" customWidth="1"/>
    <col min="3077" max="3077" width="20.88671875" style="87" customWidth="1"/>
    <col min="3078" max="3078" width="14.21875" style="87" customWidth="1"/>
    <col min="3079" max="3079" width="9.6640625" style="87" customWidth="1"/>
    <col min="3080" max="3080" width="14.109375" style="87" customWidth="1"/>
    <col min="3081" max="3328" width="8.88671875" style="87"/>
    <col min="3329" max="3329" width="13.33203125" style="87" customWidth="1"/>
    <col min="3330" max="3330" width="24.77734375" style="87" customWidth="1"/>
    <col min="3331" max="3331" width="25.77734375" style="87" customWidth="1"/>
    <col min="3332" max="3332" width="19.88671875" style="87" customWidth="1"/>
    <col min="3333" max="3333" width="20.88671875" style="87" customWidth="1"/>
    <col min="3334" max="3334" width="14.21875" style="87" customWidth="1"/>
    <col min="3335" max="3335" width="9.6640625" style="87" customWidth="1"/>
    <col min="3336" max="3336" width="14.109375" style="87" customWidth="1"/>
    <col min="3337" max="3584" width="8.88671875" style="87"/>
    <col min="3585" max="3585" width="13.33203125" style="87" customWidth="1"/>
    <col min="3586" max="3586" width="24.77734375" style="87" customWidth="1"/>
    <col min="3587" max="3587" width="25.77734375" style="87" customWidth="1"/>
    <col min="3588" max="3588" width="19.88671875" style="87" customWidth="1"/>
    <col min="3589" max="3589" width="20.88671875" style="87" customWidth="1"/>
    <col min="3590" max="3590" width="14.21875" style="87" customWidth="1"/>
    <col min="3591" max="3591" width="9.6640625" style="87" customWidth="1"/>
    <col min="3592" max="3592" width="14.109375" style="87" customWidth="1"/>
    <col min="3593" max="3840" width="8.88671875" style="87"/>
    <col min="3841" max="3841" width="13.33203125" style="87" customWidth="1"/>
    <col min="3842" max="3842" width="24.77734375" style="87" customWidth="1"/>
    <col min="3843" max="3843" width="25.77734375" style="87" customWidth="1"/>
    <col min="3844" max="3844" width="19.88671875" style="87" customWidth="1"/>
    <col min="3845" max="3845" width="20.88671875" style="87" customWidth="1"/>
    <col min="3846" max="3846" width="14.21875" style="87" customWidth="1"/>
    <col min="3847" max="3847" width="9.6640625" style="87" customWidth="1"/>
    <col min="3848" max="3848" width="14.109375" style="87" customWidth="1"/>
    <col min="3849" max="4096" width="8.88671875" style="87"/>
    <col min="4097" max="4097" width="13.33203125" style="87" customWidth="1"/>
    <col min="4098" max="4098" width="24.77734375" style="87" customWidth="1"/>
    <col min="4099" max="4099" width="25.77734375" style="87" customWidth="1"/>
    <col min="4100" max="4100" width="19.88671875" style="87" customWidth="1"/>
    <col min="4101" max="4101" width="20.88671875" style="87" customWidth="1"/>
    <col min="4102" max="4102" width="14.21875" style="87" customWidth="1"/>
    <col min="4103" max="4103" width="9.6640625" style="87" customWidth="1"/>
    <col min="4104" max="4104" width="14.109375" style="87" customWidth="1"/>
    <col min="4105" max="4352" width="8.88671875" style="87"/>
    <col min="4353" max="4353" width="13.33203125" style="87" customWidth="1"/>
    <col min="4354" max="4354" width="24.77734375" style="87" customWidth="1"/>
    <col min="4355" max="4355" width="25.77734375" style="87" customWidth="1"/>
    <col min="4356" max="4356" width="19.88671875" style="87" customWidth="1"/>
    <col min="4357" max="4357" width="20.88671875" style="87" customWidth="1"/>
    <col min="4358" max="4358" width="14.21875" style="87" customWidth="1"/>
    <col min="4359" max="4359" width="9.6640625" style="87" customWidth="1"/>
    <col min="4360" max="4360" width="14.109375" style="87" customWidth="1"/>
    <col min="4361" max="4608" width="8.88671875" style="87"/>
    <col min="4609" max="4609" width="13.33203125" style="87" customWidth="1"/>
    <col min="4610" max="4610" width="24.77734375" style="87" customWidth="1"/>
    <col min="4611" max="4611" width="25.77734375" style="87" customWidth="1"/>
    <col min="4612" max="4612" width="19.88671875" style="87" customWidth="1"/>
    <col min="4613" max="4613" width="20.88671875" style="87" customWidth="1"/>
    <col min="4614" max="4614" width="14.21875" style="87" customWidth="1"/>
    <col min="4615" max="4615" width="9.6640625" style="87" customWidth="1"/>
    <col min="4616" max="4616" width="14.109375" style="87" customWidth="1"/>
    <col min="4617" max="4864" width="8.88671875" style="87"/>
    <col min="4865" max="4865" width="13.33203125" style="87" customWidth="1"/>
    <col min="4866" max="4866" width="24.77734375" style="87" customWidth="1"/>
    <col min="4867" max="4867" width="25.77734375" style="87" customWidth="1"/>
    <col min="4868" max="4868" width="19.88671875" style="87" customWidth="1"/>
    <col min="4869" max="4869" width="20.88671875" style="87" customWidth="1"/>
    <col min="4870" max="4870" width="14.21875" style="87" customWidth="1"/>
    <col min="4871" max="4871" width="9.6640625" style="87" customWidth="1"/>
    <col min="4872" max="4872" width="14.109375" style="87" customWidth="1"/>
    <col min="4873" max="5120" width="8.88671875" style="87"/>
    <col min="5121" max="5121" width="13.33203125" style="87" customWidth="1"/>
    <col min="5122" max="5122" width="24.77734375" style="87" customWidth="1"/>
    <col min="5123" max="5123" width="25.77734375" style="87" customWidth="1"/>
    <col min="5124" max="5124" width="19.88671875" style="87" customWidth="1"/>
    <col min="5125" max="5125" width="20.88671875" style="87" customWidth="1"/>
    <col min="5126" max="5126" width="14.21875" style="87" customWidth="1"/>
    <col min="5127" max="5127" width="9.6640625" style="87" customWidth="1"/>
    <col min="5128" max="5128" width="14.109375" style="87" customWidth="1"/>
    <col min="5129" max="5376" width="8.88671875" style="87"/>
    <col min="5377" max="5377" width="13.33203125" style="87" customWidth="1"/>
    <col min="5378" max="5378" width="24.77734375" style="87" customWidth="1"/>
    <col min="5379" max="5379" width="25.77734375" style="87" customWidth="1"/>
    <col min="5380" max="5380" width="19.88671875" style="87" customWidth="1"/>
    <col min="5381" max="5381" width="20.88671875" style="87" customWidth="1"/>
    <col min="5382" max="5382" width="14.21875" style="87" customWidth="1"/>
    <col min="5383" max="5383" width="9.6640625" style="87" customWidth="1"/>
    <col min="5384" max="5384" width="14.109375" style="87" customWidth="1"/>
    <col min="5385" max="5632" width="8.88671875" style="87"/>
    <col min="5633" max="5633" width="13.33203125" style="87" customWidth="1"/>
    <col min="5634" max="5634" width="24.77734375" style="87" customWidth="1"/>
    <col min="5635" max="5635" width="25.77734375" style="87" customWidth="1"/>
    <col min="5636" max="5636" width="19.88671875" style="87" customWidth="1"/>
    <col min="5637" max="5637" width="20.88671875" style="87" customWidth="1"/>
    <col min="5638" max="5638" width="14.21875" style="87" customWidth="1"/>
    <col min="5639" max="5639" width="9.6640625" style="87" customWidth="1"/>
    <col min="5640" max="5640" width="14.109375" style="87" customWidth="1"/>
    <col min="5641" max="5888" width="8.88671875" style="87"/>
    <col min="5889" max="5889" width="13.33203125" style="87" customWidth="1"/>
    <col min="5890" max="5890" width="24.77734375" style="87" customWidth="1"/>
    <col min="5891" max="5891" width="25.77734375" style="87" customWidth="1"/>
    <col min="5892" max="5892" width="19.88671875" style="87" customWidth="1"/>
    <col min="5893" max="5893" width="20.88671875" style="87" customWidth="1"/>
    <col min="5894" max="5894" width="14.21875" style="87" customWidth="1"/>
    <col min="5895" max="5895" width="9.6640625" style="87" customWidth="1"/>
    <col min="5896" max="5896" width="14.109375" style="87" customWidth="1"/>
    <col min="5897" max="6144" width="8.88671875" style="87"/>
    <col min="6145" max="6145" width="13.33203125" style="87" customWidth="1"/>
    <col min="6146" max="6146" width="24.77734375" style="87" customWidth="1"/>
    <col min="6147" max="6147" width="25.77734375" style="87" customWidth="1"/>
    <col min="6148" max="6148" width="19.88671875" style="87" customWidth="1"/>
    <col min="6149" max="6149" width="20.88671875" style="87" customWidth="1"/>
    <col min="6150" max="6150" width="14.21875" style="87" customWidth="1"/>
    <col min="6151" max="6151" width="9.6640625" style="87" customWidth="1"/>
    <col min="6152" max="6152" width="14.109375" style="87" customWidth="1"/>
    <col min="6153" max="6400" width="8.88671875" style="87"/>
    <col min="6401" max="6401" width="13.33203125" style="87" customWidth="1"/>
    <col min="6402" max="6402" width="24.77734375" style="87" customWidth="1"/>
    <col min="6403" max="6403" width="25.77734375" style="87" customWidth="1"/>
    <col min="6404" max="6404" width="19.88671875" style="87" customWidth="1"/>
    <col min="6405" max="6405" width="20.88671875" style="87" customWidth="1"/>
    <col min="6406" max="6406" width="14.21875" style="87" customWidth="1"/>
    <col min="6407" max="6407" width="9.6640625" style="87" customWidth="1"/>
    <col min="6408" max="6408" width="14.109375" style="87" customWidth="1"/>
    <col min="6409" max="6656" width="8.88671875" style="87"/>
    <col min="6657" max="6657" width="13.33203125" style="87" customWidth="1"/>
    <col min="6658" max="6658" width="24.77734375" style="87" customWidth="1"/>
    <col min="6659" max="6659" width="25.77734375" style="87" customWidth="1"/>
    <col min="6660" max="6660" width="19.88671875" style="87" customWidth="1"/>
    <col min="6661" max="6661" width="20.88671875" style="87" customWidth="1"/>
    <col min="6662" max="6662" width="14.21875" style="87" customWidth="1"/>
    <col min="6663" max="6663" width="9.6640625" style="87" customWidth="1"/>
    <col min="6664" max="6664" width="14.109375" style="87" customWidth="1"/>
    <col min="6665" max="6912" width="8.88671875" style="87"/>
    <col min="6913" max="6913" width="13.33203125" style="87" customWidth="1"/>
    <col min="6914" max="6914" width="24.77734375" style="87" customWidth="1"/>
    <col min="6915" max="6915" width="25.77734375" style="87" customWidth="1"/>
    <col min="6916" max="6916" width="19.88671875" style="87" customWidth="1"/>
    <col min="6917" max="6917" width="20.88671875" style="87" customWidth="1"/>
    <col min="6918" max="6918" width="14.21875" style="87" customWidth="1"/>
    <col min="6919" max="6919" width="9.6640625" style="87" customWidth="1"/>
    <col min="6920" max="6920" width="14.109375" style="87" customWidth="1"/>
    <col min="6921" max="7168" width="8.88671875" style="87"/>
    <col min="7169" max="7169" width="13.33203125" style="87" customWidth="1"/>
    <col min="7170" max="7170" width="24.77734375" style="87" customWidth="1"/>
    <col min="7171" max="7171" width="25.77734375" style="87" customWidth="1"/>
    <col min="7172" max="7172" width="19.88671875" style="87" customWidth="1"/>
    <col min="7173" max="7173" width="20.88671875" style="87" customWidth="1"/>
    <col min="7174" max="7174" width="14.21875" style="87" customWidth="1"/>
    <col min="7175" max="7175" width="9.6640625" style="87" customWidth="1"/>
    <col min="7176" max="7176" width="14.109375" style="87" customWidth="1"/>
    <col min="7177" max="7424" width="8.88671875" style="87"/>
    <col min="7425" max="7425" width="13.33203125" style="87" customWidth="1"/>
    <col min="7426" max="7426" width="24.77734375" style="87" customWidth="1"/>
    <col min="7427" max="7427" width="25.77734375" style="87" customWidth="1"/>
    <col min="7428" max="7428" width="19.88671875" style="87" customWidth="1"/>
    <col min="7429" max="7429" width="20.88671875" style="87" customWidth="1"/>
    <col min="7430" max="7430" width="14.21875" style="87" customWidth="1"/>
    <col min="7431" max="7431" width="9.6640625" style="87" customWidth="1"/>
    <col min="7432" max="7432" width="14.109375" style="87" customWidth="1"/>
    <col min="7433" max="7680" width="8.88671875" style="87"/>
    <col min="7681" max="7681" width="13.33203125" style="87" customWidth="1"/>
    <col min="7682" max="7682" width="24.77734375" style="87" customWidth="1"/>
    <col min="7683" max="7683" width="25.77734375" style="87" customWidth="1"/>
    <col min="7684" max="7684" width="19.88671875" style="87" customWidth="1"/>
    <col min="7685" max="7685" width="20.88671875" style="87" customWidth="1"/>
    <col min="7686" max="7686" width="14.21875" style="87" customWidth="1"/>
    <col min="7687" max="7687" width="9.6640625" style="87" customWidth="1"/>
    <col min="7688" max="7688" width="14.109375" style="87" customWidth="1"/>
    <col min="7689" max="7936" width="8.88671875" style="87"/>
    <col min="7937" max="7937" width="13.33203125" style="87" customWidth="1"/>
    <col min="7938" max="7938" width="24.77734375" style="87" customWidth="1"/>
    <col min="7939" max="7939" width="25.77734375" style="87" customWidth="1"/>
    <col min="7940" max="7940" width="19.88671875" style="87" customWidth="1"/>
    <col min="7941" max="7941" width="20.88671875" style="87" customWidth="1"/>
    <col min="7942" max="7942" width="14.21875" style="87" customWidth="1"/>
    <col min="7943" max="7943" width="9.6640625" style="87" customWidth="1"/>
    <col min="7944" max="7944" width="14.109375" style="87" customWidth="1"/>
    <col min="7945" max="8192" width="8.88671875" style="87"/>
    <col min="8193" max="8193" width="13.33203125" style="87" customWidth="1"/>
    <col min="8194" max="8194" width="24.77734375" style="87" customWidth="1"/>
    <col min="8195" max="8195" width="25.77734375" style="87" customWidth="1"/>
    <col min="8196" max="8196" width="19.88671875" style="87" customWidth="1"/>
    <col min="8197" max="8197" width="20.88671875" style="87" customWidth="1"/>
    <col min="8198" max="8198" width="14.21875" style="87" customWidth="1"/>
    <col min="8199" max="8199" width="9.6640625" style="87" customWidth="1"/>
    <col min="8200" max="8200" width="14.109375" style="87" customWidth="1"/>
    <col min="8201" max="8448" width="8.88671875" style="87"/>
    <col min="8449" max="8449" width="13.33203125" style="87" customWidth="1"/>
    <col min="8450" max="8450" width="24.77734375" style="87" customWidth="1"/>
    <col min="8451" max="8451" width="25.77734375" style="87" customWidth="1"/>
    <col min="8452" max="8452" width="19.88671875" style="87" customWidth="1"/>
    <col min="8453" max="8453" width="20.88671875" style="87" customWidth="1"/>
    <col min="8454" max="8454" width="14.21875" style="87" customWidth="1"/>
    <col min="8455" max="8455" width="9.6640625" style="87" customWidth="1"/>
    <col min="8456" max="8456" width="14.109375" style="87" customWidth="1"/>
    <col min="8457" max="8704" width="8.88671875" style="87"/>
    <col min="8705" max="8705" width="13.33203125" style="87" customWidth="1"/>
    <col min="8706" max="8706" width="24.77734375" style="87" customWidth="1"/>
    <col min="8707" max="8707" width="25.77734375" style="87" customWidth="1"/>
    <col min="8708" max="8708" width="19.88671875" style="87" customWidth="1"/>
    <col min="8709" max="8709" width="20.88671875" style="87" customWidth="1"/>
    <col min="8710" max="8710" width="14.21875" style="87" customWidth="1"/>
    <col min="8711" max="8711" width="9.6640625" style="87" customWidth="1"/>
    <col min="8712" max="8712" width="14.109375" style="87" customWidth="1"/>
    <col min="8713" max="8960" width="8.88671875" style="87"/>
    <col min="8961" max="8961" width="13.33203125" style="87" customWidth="1"/>
    <col min="8962" max="8962" width="24.77734375" style="87" customWidth="1"/>
    <col min="8963" max="8963" width="25.77734375" style="87" customWidth="1"/>
    <col min="8964" max="8964" width="19.88671875" style="87" customWidth="1"/>
    <col min="8965" max="8965" width="20.88671875" style="87" customWidth="1"/>
    <col min="8966" max="8966" width="14.21875" style="87" customWidth="1"/>
    <col min="8967" max="8967" width="9.6640625" style="87" customWidth="1"/>
    <col min="8968" max="8968" width="14.109375" style="87" customWidth="1"/>
    <col min="8969" max="9216" width="8.88671875" style="87"/>
    <col min="9217" max="9217" width="13.33203125" style="87" customWidth="1"/>
    <col min="9218" max="9218" width="24.77734375" style="87" customWidth="1"/>
    <col min="9219" max="9219" width="25.77734375" style="87" customWidth="1"/>
    <col min="9220" max="9220" width="19.88671875" style="87" customWidth="1"/>
    <col min="9221" max="9221" width="20.88671875" style="87" customWidth="1"/>
    <col min="9222" max="9222" width="14.21875" style="87" customWidth="1"/>
    <col min="9223" max="9223" width="9.6640625" style="87" customWidth="1"/>
    <col min="9224" max="9224" width="14.109375" style="87" customWidth="1"/>
    <col min="9225" max="9472" width="8.88671875" style="87"/>
    <col min="9473" max="9473" width="13.33203125" style="87" customWidth="1"/>
    <col min="9474" max="9474" width="24.77734375" style="87" customWidth="1"/>
    <col min="9475" max="9475" width="25.77734375" style="87" customWidth="1"/>
    <col min="9476" max="9476" width="19.88671875" style="87" customWidth="1"/>
    <col min="9477" max="9477" width="20.88671875" style="87" customWidth="1"/>
    <col min="9478" max="9478" width="14.21875" style="87" customWidth="1"/>
    <col min="9479" max="9479" width="9.6640625" style="87" customWidth="1"/>
    <col min="9480" max="9480" width="14.109375" style="87" customWidth="1"/>
    <col min="9481" max="9728" width="8.88671875" style="87"/>
    <col min="9729" max="9729" width="13.33203125" style="87" customWidth="1"/>
    <col min="9730" max="9730" width="24.77734375" style="87" customWidth="1"/>
    <col min="9731" max="9731" width="25.77734375" style="87" customWidth="1"/>
    <col min="9732" max="9732" width="19.88671875" style="87" customWidth="1"/>
    <col min="9733" max="9733" width="20.88671875" style="87" customWidth="1"/>
    <col min="9734" max="9734" width="14.21875" style="87" customWidth="1"/>
    <col min="9735" max="9735" width="9.6640625" style="87" customWidth="1"/>
    <col min="9736" max="9736" width="14.109375" style="87" customWidth="1"/>
    <col min="9737" max="9984" width="8.88671875" style="87"/>
    <col min="9985" max="9985" width="13.33203125" style="87" customWidth="1"/>
    <col min="9986" max="9986" width="24.77734375" style="87" customWidth="1"/>
    <col min="9987" max="9987" width="25.77734375" style="87" customWidth="1"/>
    <col min="9988" max="9988" width="19.88671875" style="87" customWidth="1"/>
    <col min="9989" max="9989" width="20.88671875" style="87" customWidth="1"/>
    <col min="9990" max="9990" width="14.21875" style="87" customWidth="1"/>
    <col min="9991" max="9991" width="9.6640625" style="87" customWidth="1"/>
    <col min="9992" max="9992" width="14.109375" style="87" customWidth="1"/>
    <col min="9993" max="10240" width="8.88671875" style="87"/>
    <col min="10241" max="10241" width="13.33203125" style="87" customWidth="1"/>
    <col min="10242" max="10242" width="24.77734375" style="87" customWidth="1"/>
    <col min="10243" max="10243" width="25.77734375" style="87" customWidth="1"/>
    <col min="10244" max="10244" width="19.88671875" style="87" customWidth="1"/>
    <col min="10245" max="10245" width="20.88671875" style="87" customWidth="1"/>
    <col min="10246" max="10246" width="14.21875" style="87" customWidth="1"/>
    <col min="10247" max="10247" width="9.6640625" style="87" customWidth="1"/>
    <col min="10248" max="10248" width="14.109375" style="87" customWidth="1"/>
    <col min="10249" max="10496" width="8.88671875" style="87"/>
    <col min="10497" max="10497" width="13.33203125" style="87" customWidth="1"/>
    <col min="10498" max="10498" width="24.77734375" style="87" customWidth="1"/>
    <col min="10499" max="10499" width="25.77734375" style="87" customWidth="1"/>
    <col min="10500" max="10500" width="19.88671875" style="87" customWidth="1"/>
    <col min="10501" max="10501" width="20.88671875" style="87" customWidth="1"/>
    <col min="10502" max="10502" width="14.21875" style="87" customWidth="1"/>
    <col min="10503" max="10503" width="9.6640625" style="87" customWidth="1"/>
    <col min="10504" max="10504" width="14.109375" style="87" customWidth="1"/>
    <col min="10505" max="10752" width="8.88671875" style="87"/>
    <col min="10753" max="10753" width="13.33203125" style="87" customWidth="1"/>
    <col min="10754" max="10754" width="24.77734375" style="87" customWidth="1"/>
    <col min="10755" max="10755" width="25.77734375" style="87" customWidth="1"/>
    <col min="10756" max="10756" width="19.88671875" style="87" customWidth="1"/>
    <col min="10757" max="10757" width="20.88671875" style="87" customWidth="1"/>
    <col min="10758" max="10758" width="14.21875" style="87" customWidth="1"/>
    <col min="10759" max="10759" width="9.6640625" style="87" customWidth="1"/>
    <col min="10760" max="10760" width="14.109375" style="87" customWidth="1"/>
    <col min="10761" max="11008" width="8.88671875" style="87"/>
    <col min="11009" max="11009" width="13.33203125" style="87" customWidth="1"/>
    <col min="11010" max="11010" width="24.77734375" style="87" customWidth="1"/>
    <col min="11011" max="11011" width="25.77734375" style="87" customWidth="1"/>
    <col min="11012" max="11012" width="19.88671875" style="87" customWidth="1"/>
    <col min="11013" max="11013" width="20.88671875" style="87" customWidth="1"/>
    <col min="11014" max="11014" width="14.21875" style="87" customWidth="1"/>
    <col min="11015" max="11015" width="9.6640625" style="87" customWidth="1"/>
    <col min="11016" max="11016" width="14.109375" style="87" customWidth="1"/>
    <col min="11017" max="11264" width="8.88671875" style="87"/>
    <col min="11265" max="11265" width="13.33203125" style="87" customWidth="1"/>
    <col min="11266" max="11266" width="24.77734375" style="87" customWidth="1"/>
    <col min="11267" max="11267" width="25.77734375" style="87" customWidth="1"/>
    <col min="11268" max="11268" width="19.88671875" style="87" customWidth="1"/>
    <col min="11269" max="11269" width="20.88671875" style="87" customWidth="1"/>
    <col min="11270" max="11270" width="14.21875" style="87" customWidth="1"/>
    <col min="11271" max="11271" width="9.6640625" style="87" customWidth="1"/>
    <col min="11272" max="11272" width="14.109375" style="87" customWidth="1"/>
    <col min="11273" max="11520" width="8.88671875" style="87"/>
    <col min="11521" max="11521" width="13.33203125" style="87" customWidth="1"/>
    <col min="11522" max="11522" width="24.77734375" style="87" customWidth="1"/>
    <col min="11523" max="11523" width="25.77734375" style="87" customWidth="1"/>
    <col min="11524" max="11524" width="19.88671875" style="87" customWidth="1"/>
    <col min="11525" max="11525" width="20.88671875" style="87" customWidth="1"/>
    <col min="11526" max="11526" width="14.21875" style="87" customWidth="1"/>
    <col min="11527" max="11527" width="9.6640625" style="87" customWidth="1"/>
    <col min="11528" max="11528" width="14.109375" style="87" customWidth="1"/>
    <col min="11529" max="11776" width="8.88671875" style="87"/>
    <col min="11777" max="11777" width="13.33203125" style="87" customWidth="1"/>
    <col min="11778" max="11778" width="24.77734375" style="87" customWidth="1"/>
    <col min="11779" max="11779" width="25.77734375" style="87" customWidth="1"/>
    <col min="11780" max="11780" width="19.88671875" style="87" customWidth="1"/>
    <col min="11781" max="11781" width="20.88671875" style="87" customWidth="1"/>
    <col min="11782" max="11782" width="14.21875" style="87" customWidth="1"/>
    <col min="11783" max="11783" width="9.6640625" style="87" customWidth="1"/>
    <col min="11784" max="11784" width="14.109375" style="87" customWidth="1"/>
    <col min="11785" max="12032" width="8.88671875" style="87"/>
    <col min="12033" max="12033" width="13.33203125" style="87" customWidth="1"/>
    <col min="12034" max="12034" width="24.77734375" style="87" customWidth="1"/>
    <col min="12035" max="12035" width="25.77734375" style="87" customWidth="1"/>
    <col min="12036" max="12036" width="19.88671875" style="87" customWidth="1"/>
    <col min="12037" max="12037" width="20.88671875" style="87" customWidth="1"/>
    <col min="12038" max="12038" width="14.21875" style="87" customWidth="1"/>
    <col min="12039" max="12039" width="9.6640625" style="87" customWidth="1"/>
    <col min="12040" max="12040" width="14.109375" style="87" customWidth="1"/>
    <col min="12041" max="12288" width="8.88671875" style="87"/>
    <col min="12289" max="12289" width="13.33203125" style="87" customWidth="1"/>
    <col min="12290" max="12290" width="24.77734375" style="87" customWidth="1"/>
    <col min="12291" max="12291" width="25.77734375" style="87" customWidth="1"/>
    <col min="12292" max="12292" width="19.88671875" style="87" customWidth="1"/>
    <col min="12293" max="12293" width="20.88671875" style="87" customWidth="1"/>
    <col min="12294" max="12294" width="14.21875" style="87" customWidth="1"/>
    <col min="12295" max="12295" width="9.6640625" style="87" customWidth="1"/>
    <col min="12296" max="12296" width="14.109375" style="87" customWidth="1"/>
    <col min="12297" max="12544" width="8.88671875" style="87"/>
    <col min="12545" max="12545" width="13.33203125" style="87" customWidth="1"/>
    <col min="12546" max="12546" width="24.77734375" style="87" customWidth="1"/>
    <col min="12547" max="12547" width="25.77734375" style="87" customWidth="1"/>
    <col min="12548" max="12548" width="19.88671875" style="87" customWidth="1"/>
    <col min="12549" max="12549" width="20.88671875" style="87" customWidth="1"/>
    <col min="12550" max="12550" width="14.21875" style="87" customWidth="1"/>
    <col min="12551" max="12551" width="9.6640625" style="87" customWidth="1"/>
    <col min="12552" max="12552" width="14.109375" style="87" customWidth="1"/>
    <col min="12553" max="12800" width="8.88671875" style="87"/>
    <col min="12801" max="12801" width="13.33203125" style="87" customWidth="1"/>
    <col min="12802" max="12802" width="24.77734375" style="87" customWidth="1"/>
    <col min="12803" max="12803" width="25.77734375" style="87" customWidth="1"/>
    <col min="12804" max="12804" width="19.88671875" style="87" customWidth="1"/>
    <col min="12805" max="12805" width="20.88671875" style="87" customWidth="1"/>
    <col min="12806" max="12806" width="14.21875" style="87" customWidth="1"/>
    <col min="12807" max="12807" width="9.6640625" style="87" customWidth="1"/>
    <col min="12808" max="12808" width="14.109375" style="87" customWidth="1"/>
    <col min="12809" max="13056" width="8.88671875" style="87"/>
    <col min="13057" max="13057" width="13.33203125" style="87" customWidth="1"/>
    <col min="13058" max="13058" width="24.77734375" style="87" customWidth="1"/>
    <col min="13059" max="13059" width="25.77734375" style="87" customWidth="1"/>
    <col min="13060" max="13060" width="19.88671875" style="87" customWidth="1"/>
    <col min="13061" max="13061" width="20.88671875" style="87" customWidth="1"/>
    <col min="13062" max="13062" width="14.21875" style="87" customWidth="1"/>
    <col min="13063" max="13063" width="9.6640625" style="87" customWidth="1"/>
    <col min="13064" max="13064" width="14.109375" style="87" customWidth="1"/>
    <col min="13065" max="13312" width="8.88671875" style="87"/>
    <col min="13313" max="13313" width="13.33203125" style="87" customWidth="1"/>
    <col min="13314" max="13314" width="24.77734375" style="87" customWidth="1"/>
    <col min="13315" max="13315" width="25.77734375" style="87" customWidth="1"/>
    <col min="13316" max="13316" width="19.88671875" style="87" customWidth="1"/>
    <col min="13317" max="13317" width="20.88671875" style="87" customWidth="1"/>
    <col min="13318" max="13318" width="14.21875" style="87" customWidth="1"/>
    <col min="13319" max="13319" width="9.6640625" style="87" customWidth="1"/>
    <col min="13320" max="13320" width="14.109375" style="87" customWidth="1"/>
    <col min="13321" max="13568" width="8.88671875" style="87"/>
    <col min="13569" max="13569" width="13.33203125" style="87" customWidth="1"/>
    <col min="13570" max="13570" width="24.77734375" style="87" customWidth="1"/>
    <col min="13571" max="13571" width="25.77734375" style="87" customWidth="1"/>
    <col min="13572" max="13572" width="19.88671875" style="87" customWidth="1"/>
    <col min="13573" max="13573" width="20.88671875" style="87" customWidth="1"/>
    <col min="13574" max="13574" width="14.21875" style="87" customWidth="1"/>
    <col min="13575" max="13575" width="9.6640625" style="87" customWidth="1"/>
    <col min="13576" max="13576" width="14.109375" style="87" customWidth="1"/>
    <col min="13577" max="13824" width="8.88671875" style="87"/>
    <col min="13825" max="13825" width="13.33203125" style="87" customWidth="1"/>
    <col min="13826" max="13826" width="24.77734375" style="87" customWidth="1"/>
    <col min="13827" max="13827" width="25.77734375" style="87" customWidth="1"/>
    <col min="13828" max="13828" width="19.88671875" style="87" customWidth="1"/>
    <col min="13829" max="13829" width="20.88671875" style="87" customWidth="1"/>
    <col min="13830" max="13830" width="14.21875" style="87" customWidth="1"/>
    <col min="13831" max="13831" width="9.6640625" style="87" customWidth="1"/>
    <col min="13832" max="13832" width="14.109375" style="87" customWidth="1"/>
    <col min="13833" max="14080" width="8.88671875" style="87"/>
    <col min="14081" max="14081" width="13.33203125" style="87" customWidth="1"/>
    <col min="14082" max="14082" width="24.77734375" style="87" customWidth="1"/>
    <col min="14083" max="14083" width="25.77734375" style="87" customWidth="1"/>
    <col min="14084" max="14084" width="19.88671875" style="87" customWidth="1"/>
    <col min="14085" max="14085" width="20.88671875" style="87" customWidth="1"/>
    <col min="14086" max="14086" width="14.21875" style="87" customWidth="1"/>
    <col min="14087" max="14087" width="9.6640625" style="87" customWidth="1"/>
    <col min="14088" max="14088" width="14.109375" style="87" customWidth="1"/>
    <col min="14089" max="14336" width="8.88671875" style="87"/>
    <col min="14337" max="14337" width="13.33203125" style="87" customWidth="1"/>
    <col min="14338" max="14338" width="24.77734375" style="87" customWidth="1"/>
    <col min="14339" max="14339" width="25.77734375" style="87" customWidth="1"/>
    <col min="14340" max="14340" width="19.88671875" style="87" customWidth="1"/>
    <col min="14341" max="14341" width="20.88671875" style="87" customWidth="1"/>
    <col min="14342" max="14342" width="14.21875" style="87" customWidth="1"/>
    <col min="14343" max="14343" width="9.6640625" style="87" customWidth="1"/>
    <col min="14344" max="14344" width="14.109375" style="87" customWidth="1"/>
    <col min="14345" max="14592" width="8.88671875" style="87"/>
    <col min="14593" max="14593" width="13.33203125" style="87" customWidth="1"/>
    <col min="14594" max="14594" width="24.77734375" style="87" customWidth="1"/>
    <col min="14595" max="14595" width="25.77734375" style="87" customWidth="1"/>
    <col min="14596" max="14596" width="19.88671875" style="87" customWidth="1"/>
    <col min="14597" max="14597" width="20.88671875" style="87" customWidth="1"/>
    <col min="14598" max="14598" width="14.21875" style="87" customWidth="1"/>
    <col min="14599" max="14599" width="9.6640625" style="87" customWidth="1"/>
    <col min="14600" max="14600" width="14.109375" style="87" customWidth="1"/>
    <col min="14601" max="14848" width="8.88671875" style="87"/>
    <col min="14849" max="14849" width="13.33203125" style="87" customWidth="1"/>
    <col min="14850" max="14850" width="24.77734375" style="87" customWidth="1"/>
    <col min="14851" max="14851" width="25.77734375" style="87" customWidth="1"/>
    <col min="14852" max="14852" width="19.88671875" style="87" customWidth="1"/>
    <col min="14853" max="14853" width="20.88671875" style="87" customWidth="1"/>
    <col min="14854" max="14854" width="14.21875" style="87" customWidth="1"/>
    <col min="14855" max="14855" width="9.6640625" style="87" customWidth="1"/>
    <col min="14856" max="14856" width="14.109375" style="87" customWidth="1"/>
    <col min="14857" max="15104" width="8.88671875" style="87"/>
    <col min="15105" max="15105" width="13.33203125" style="87" customWidth="1"/>
    <col min="15106" max="15106" width="24.77734375" style="87" customWidth="1"/>
    <col min="15107" max="15107" width="25.77734375" style="87" customWidth="1"/>
    <col min="15108" max="15108" width="19.88671875" style="87" customWidth="1"/>
    <col min="15109" max="15109" width="20.88671875" style="87" customWidth="1"/>
    <col min="15110" max="15110" width="14.21875" style="87" customWidth="1"/>
    <col min="15111" max="15111" width="9.6640625" style="87" customWidth="1"/>
    <col min="15112" max="15112" width="14.109375" style="87" customWidth="1"/>
    <col min="15113" max="15360" width="8.88671875" style="87"/>
    <col min="15361" max="15361" width="13.33203125" style="87" customWidth="1"/>
    <col min="15362" max="15362" width="24.77734375" style="87" customWidth="1"/>
    <col min="15363" max="15363" width="25.77734375" style="87" customWidth="1"/>
    <col min="15364" max="15364" width="19.88671875" style="87" customWidth="1"/>
    <col min="15365" max="15365" width="20.88671875" style="87" customWidth="1"/>
    <col min="15366" max="15366" width="14.21875" style="87" customWidth="1"/>
    <col min="15367" max="15367" width="9.6640625" style="87" customWidth="1"/>
    <col min="15368" max="15368" width="14.109375" style="87" customWidth="1"/>
    <col min="15369" max="15616" width="8.88671875" style="87"/>
    <col min="15617" max="15617" width="13.33203125" style="87" customWidth="1"/>
    <col min="15618" max="15618" width="24.77734375" style="87" customWidth="1"/>
    <col min="15619" max="15619" width="25.77734375" style="87" customWidth="1"/>
    <col min="15620" max="15620" width="19.88671875" style="87" customWidth="1"/>
    <col min="15621" max="15621" width="20.88671875" style="87" customWidth="1"/>
    <col min="15622" max="15622" width="14.21875" style="87" customWidth="1"/>
    <col min="15623" max="15623" width="9.6640625" style="87" customWidth="1"/>
    <col min="15624" max="15624" width="14.109375" style="87" customWidth="1"/>
    <col min="15625" max="15872" width="8.88671875" style="87"/>
    <col min="15873" max="15873" width="13.33203125" style="87" customWidth="1"/>
    <col min="15874" max="15874" width="24.77734375" style="87" customWidth="1"/>
    <col min="15875" max="15875" width="25.77734375" style="87" customWidth="1"/>
    <col min="15876" max="15876" width="19.88671875" style="87" customWidth="1"/>
    <col min="15877" max="15877" width="20.88671875" style="87" customWidth="1"/>
    <col min="15878" max="15878" width="14.21875" style="87" customWidth="1"/>
    <col min="15879" max="15879" width="9.6640625" style="87" customWidth="1"/>
    <col min="15880" max="15880" width="14.109375" style="87" customWidth="1"/>
    <col min="15881" max="16128" width="8.88671875" style="87"/>
    <col min="16129" max="16129" width="13.33203125" style="87" customWidth="1"/>
    <col min="16130" max="16130" width="24.77734375" style="87" customWidth="1"/>
    <col min="16131" max="16131" width="25.77734375" style="87" customWidth="1"/>
    <col min="16132" max="16132" width="19.88671875" style="87" customWidth="1"/>
    <col min="16133" max="16133" width="20.88671875" style="87" customWidth="1"/>
    <col min="16134" max="16134" width="14.21875" style="87" customWidth="1"/>
    <col min="16135" max="16135" width="9.6640625" style="87" customWidth="1"/>
    <col min="16136" max="16136" width="14.109375" style="87" customWidth="1"/>
    <col min="16137" max="16384" width="8.88671875" style="87"/>
  </cols>
  <sheetData>
    <row r="1" spans="1:8" ht="25.05" customHeight="1" x14ac:dyDescent="0.2">
      <c r="F1" s="88"/>
      <c r="G1" s="88"/>
      <c r="H1" s="88"/>
    </row>
    <row r="2" spans="1:8" ht="35.1" customHeight="1" x14ac:dyDescent="0.2">
      <c r="A2" s="180" t="s">
        <v>80</v>
      </c>
      <c r="B2" s="180"/>
      <c r="C2" s="180"/>
      <c r="D2" s="180"/>
      <c r="E2" s="89" t="s">
        <v>128</v>
      </c>
      <c r="F2" s="90"/>
      <c r="H2" s="88"/>
    </row>
    <row r="3" spans="1:8" ht="35.1" customHeight="1" thickBot="1" x14ac:dyDescent="0.25">
      <c r="A3" s="91" t="s">
        <v>81</v>
      </c>
      <c r="B3" s="181"/>
      <c r="C3" s="182"/>
      <c r="D3" s="92" t="s">
        <v>82</v>
      </c>
      <c r="E3" s="93" t="s">
        <v>83</v>
      </c>
      <c r="F3" s="94"/>
    </row>
    <row r="4" spans="1:8" ht="35.1" customHeight="1" thickTop="1" x14ac:dyDescent="0.2">
      <c r="A4" s="95" t="s">
        <v>84</v>
      </c>
      <c r="B4" s="96" t="s">
        <v>85</v>
      </c>
      <c r="C4" s="97" t="s">
        <v>86</v>
      </c>
      <c r="D4" s="97" t="s">
        <v>87</v>
      </c>
      <c r="E4" s="98" t="s">
        <v>88</v>
      </c>
    </row>
    <row r="5" spans="1:8" ht="35.1" customHeight="1" x14ac:dyDescent="0.2">
      <c r="A5" s="99" t="s">
        <v>89</v>
      </c>
      <c r="B5" s="100" t="s">
        <v>90</v>
      </c>
      <c r="C5" s="101" t="s">
        <v>91</v>
      </c>
      <c r="D5" s="101" t="s">
        <v>92</v>
      </c>
      <c r="E5" s="102"/>
    </row>
    <row r="6" spans="1:8" ht="35.1" customHeight="1" thickBot="1" x14ac:dyDescent="0.25">
      <c r="A6" s="91" t="s">
        <v>93</v>
      </c>
      <c r="B6" s="103" t="s">
        <v>94</v>
      </c>
      <c r="C6" s="104" t="s">
        <v>95</v>
      </c>
      <c r="D6" s="105" t="s">
        <v>87</v>
      </c>
      <c r="E6" s="106" t="s">
        <v>96</v>
      </c>
    </row>
    <row r="7" spans="1:8" ht="30" customHeight="1" thickTop="1" x14ac:dyDescent="0.2">
      <c r="A7" s="107" t="s">
        <v>97</v>
      </c>
      <c r="D7" s="108" t="s">
        <v>127</v>
      </c>
      <c r="E7" s="109" t="s">
        <v>126</v>
      </c>
    </row>
    <row r="8" spans="1:8" ht="30" customHeight="1" x14ac:dyDescent="0.2">
      <c r="A8" s="107"/>
      <c r="E8" s="110"/>
    </row>
    <row r="9" spans="1:8" ht="30" customHeight="1" x14ac:dyDescent="0.2">
      <c r="A9" s="107"/>
      <c r="E9" s="110"/>
    </row>
    <row r="10" spans="1:8" ht="30" customHeight="1" x14ac:dyDescent="0.2">
      <c r="A10" s="107"/>
      <c r="E10" s="110"/>
    </row>
    <row r="11" spans="1:8" ht="30" customHeight="1" x14ac:dyDescent="0.2">
      <c r="A11" s="107"/>
      <c r="E11" s="110"/>
    </row>
    <row r="12" spans="1:8" ht="30" customHeight="1" x14ac:dyDescent="0.2">
      <c r="A12" s="107"/>
      <c r="E12" s="110"/>
    </row>
    <row r="13" spans="1:8" ht="30" customHeight="1" x14ac:dyDescent="0.2">
      <c r="A13" s="107"/>
      <c r="E13" s="110"/>
    </row>
    <row r="14" spans="1:8" ht="30" customHeight="1" x14ac:dyDescent="0.2">
      <c r="A14" s="107"/>
      <c r="E14" s="110"/>
    </row>
    <row r="15" spans="1:8" ht="30" customHeight="1" x14ac:dyDescent="0.2">
      <c r="A15" s="111"/>
      <c r="B15" s="112"/>
      <c r="C15" s="112"/>
      <c r="D15" s="112"/>
      <c r="E15" s="113"/>
    </row>
    <row r="16" spans="1:8" ht="20.100000000000001" customHeight="1" x14ac:dyDescent="0.2">
      <c r="A16" s="87" t="s">
        <v>98</v>
      </c>
      <c r="E16" s="88" t="s">
        <v>130</v>
      </c>
      <c r="H16" s="88"/>
    </row>
    <row r="17" spans="1:8" ht="20.100000000000001" customHeight="1" x14ac:dyDescent="0.2">
      <c r="E17" s="88"/>
      <c r="H17" s="88"/>
    </row>
    <row r="18" spans="1:8" ht="20.100000000000001" customHeight="1" x14ac:dyDescent="0.2">
      <c r="A18" s="112"/>
      <c r="E18" s="112"/>
    </row>
    <row r="19" spans="1:8" ht="25.05" customHeight="1" x14ac:dyDescent="0.2">
      <c r="F19" s="88"/>
      <c r="G19" s="88"/>
      <c r="H19" s="88"/>
    </row>
    <row r="20" spans="1:8" ht="35.1" customHeight="1" x14ac:dyDescent="0.2">
      <c r="A20" s="180" t="s">
        <v>80</v>
      </c>
      <c r="B20" s="180"/>
      <c r="C20" s="180"/>
      <c r="D20" s="180"/>
      <c r="E20" s="89" t="s">
        <v>128</v>
      </c>
      <c r="F20" s="90"/>
      <c r="H20" s="88"/>
    </row>
    <row r="21" spans="1:8" ht="35.1" customHeight="1" thickBot="1" x14ac:dyDescent="0.25">
      <c r="A21" s="91" t="s">
        <v>81</v>
      </c>
      <c r="B21" s="181"/>
      <c r="C21" s="182"/>
      <c r="D21" s="92" t="s">
        <v>82</v>
      </c>
      <c r="E21" s="93" t="s">
        <v>83</v>
      </c>
      <c r="F21" s="114"/>
      <c r="G21" s="183"/>
      <c r="H21" s="183"/>
    </row>
    <row r="22" spans="1:8" ht="35.1" customHeight="1" thickTop="1" x14ac:dyDescent="0.2">
      <c r="A22" s="95" t="s">
        <v>84</v>
      </c>
      <c r="B22" s="96" t="s">
        <v>85</v>
      </c>
      <c r="C22" s="97" t="s">
        <v>86</v>
      </c>
      <c r="D22" s="97" t="s">
        <v>87</v>
      </c>
      <c r="E22" s="98" t="s">
        <v>88</v>
      </c>
    </row>
    <row r="23" spans="1:8" ht="35.1" customHeight="1" x14ac:dyDescent="0.2">
      <c r="A23" s="99" t="s">
        <v>89</v>
      </c>
      <c r="B23" s="100" t="s">
        <v>90</v>
      </c>
      <c r="C23" s="101" t="s">
        <v>91</v>
      </c>
      <c r="D23" s="101" t="s">
        <v>92</v>
      </c>
      <c r="E23" s="102"/>
    </row>
    <row r="24" spans="1:8" ht="35.1" customHeight="1" thickBot="1" x14ac:dyDescent="0.25">
      <c r="A24" s="91" t="s">
        <v>93</v>
      </c>
      <c r="B24" s="103" t="s">
        <v>94</v>
      </c>
      <c r="C24" s="104" t="s">
        <v>95</v>
      </c>
      <c r="D24" s="105" t="s">
        <v>87</v>
      </c>
      <c r="E24" s="106" t="s">
        <v>96</v>
      </c>
      <c r="F24" s="115"/>
      <c r="H24" s="115"/>
    </row>
    <row r="25" spans="1:8" ht="30" customHeight="1" thickTop="1" x14ac:dyDescent="0.2">
      <c r="A25" s="107" t="s">
        <v>97</v>
      </c>
      <c r="D25" s="108" t="s">
        <v>127</v>
      </c>
      <c r="E25" s="109" t="s">
        <v>126</v>
      </c>
    </row>
    <row r="26" spans="1:8" ht="30" customHeight="1" x14ac:dyDescent="0.2">
      <c r="A26" s="107"/>
      <c r="E26" s="110"/>
    </row>
    <row r="27" spans="1:8" ht="30" customHeight="1" x14ac:dyDescent="0.2">
      <c r="A27" s="107"/>
      <c r="E27" s="110"/>
    </row>
    <row r="28" spans="1:8" ht="30" customHeight="1" x14ac:dyDescent="0.2">
      <c r="A28" s="107"/>
      <c r="E28" s="110"/>
    </row>
    <row r="29" spans="1:8" ht="30" customHeight="1" x14ac:dyDescent="0.2">
      <c r="A29" s="107"/>
      <c r="E29" s="110"/>
    </row>
    <row r="30" spans="1:8" ht="30" customHeight="1" x14ac:dyDescent="0.2">
      <c r="A30" s="107"/>
      <c r="E30" s="110"/>
    </row>
    <row r="31" spans="1:8" ht="30" customHeight="1" x14ac:dyDescent="0.2">
      <c r="A31" s="107"/>
      <c r="E31" s="110"/>
    </row>
    <row r="32" spans="1:8" ht="30" customHeight="1" x14ac:dyDescent="0.2">
      <c r="A32" s="107"/>
      <c r="E32" s="110"/>
    </row>
    <row r="33" spans="1:8" ht="30" customHeight="1" x14ac:dyDescent="0.2">
      <c r="A33" s="111"/>
      <c r="B33" s="112"/>
      <c r="C33" s="112"/>
      <c r="D33" s="112"/>
      <c r="E33" s="113"/>
    </row>
    <row r="34" spans="1:8" ht="25.05" customHeight="1" x14ac:dyDescent="0.2">
      <c r="A34" s="87" t="s">
        <v>98</v>
      </c>
      <c r="E34" s="88" t="s">
        <v>130</v>
      </c>
      <c r="H34" s="88"/>
    </row>
    <row r="35" spans="1:8" ht="25.05" customHeight="1" x14ac:dyDescent="0.2">
      <c r="A35" s="112"/>
      <c r="E35" s="112"/>
    </row>
    <row r="36" spans="1:8" ht="25.05" customHeight="1" x14ac:dyDescent="0.2">
      <c r="A36" s="163"/>
      <c r="E36" s="163"/>
      <c r="F36" s="88"/>
      <c r="G36" s="88"/>
      <c r="H36" s="88"/>
    </row>
    <row r="37" spans="1:8" ht="35.1" customHeight="1" x14ac:dyDescent="0.2">
      <c r="A37" s="180" t="s">
        <v>80</v>
      </c>
      <c r="B37" s="180"/>
      <c r="C37" s="180"/>
      <c r="D37" s="180"/>
      <c r="E37" s="89" t="s">
        <v>128</v>
      </c>
      <c r="F37" s="90"/>
      <c r="H37" s="88"/>
    </row>
    <row r="38" spans="1:8" ht="35.1" customHeight="1" thickBot="1" x14ac:dyDescent="0.25">
      <c r="A38" s="91" t="s">
        <v>81</v>
      </c>
      <c r="B38" s="181"/>
      <c r="C38" s="182"/>
      <c r="D38" s="92" t="s">
        <v>99</v>
      </c>
      <c r="E38" s="93" t="s">
        <v>83</v>
      </c>
      <c r="F38" s="94"/>
    </row>
    <row r="39" spans="1:8" ht="35.1" customHeight="1" thickTop="1" x14ac:dyDescent="0.2">
      <c r="A39" s="95" t="s">
        <v>84</v>
      </c>
      <c r="B39" s="96" t="s">
        <v>85</v>
      </c>
      <c r="C39" s="97" t="s">
        <v>86</v>
      </c>
      <c r="D39" s="97" t="s">
        <v>87</v>
      </c>
      <c r="E39" s="98" t="s">
        <v>88</v>
      </c>
    </row>
    <row r="40" spans="1:8" ht="35.1" customHeight="1" x14ac:dyDescent="0.2">
      <c r="A40" s="99" t="s">
        <v>89</v>
      </c>
      <c r="B40" s="100" t="s">
        <v>90</v>
      </c>
      <c r="C40" s="101" t="s">
        <v>91</v>
      </c>
      <c r="D40" s="101" t="s">
        <v>92</v>
      </c>
      <c r="E40" s="102"/>
    </row>
    <row r="41" spans="1:8" ht="35.1" customHeight="1" thickBot="1" x14ac:dyDescent="0.25">
      <c r="A41" s="91" t="s">
        <v>93</v>
      </c>
      <c r="B41" s="103" t="s">
        <v>94</v>
      </c>
      <c r="C41" s="104" t="s">
        <v>95</v>
      </c>
      <c r="D41" s="105" t="s">
        <v>87</v>
      </c>
      <c r="E41" s="106" t="s">
        <v>96</v>
      </c>
    </row>
    <row r="42" spans="1:8" ht="30" customHeight="1" thickTop="1" x14ac:dyDescent="0.2">
      <c r="A42" s="107" t="s">
        <v>97</v>
      </c>
      <c r="D42" s="108" t="s">
        <v>127</v>
      </c>
      <c r="E42" s="109" t="s">
        <v>126</v>
      </c>
    </row>
    <row r="43" spans="1:8" ht="30" customHeight="1" x14ac:dyDescent="0.2">
      <c r="A43" s="107"/>
      <c r="E43" s="110"/>
    </row>
    <row r="44" spans="1:8" ht="30" customHeight="1" x14ac:dyDescent="0.2">
      <c r="A44" s="107"/>
      <c r="E44" s="110"/>
    </row>
    <row r="45" spans="1:8" ht="30" customHeight="1" x14ac:dyDescent="0.2">
      <c r="A45" s="107"/>
      <c r="E45" s="110"/>
    </row>
    <row r="46" spans="1:8" ht="30" customHeight="1" x14ac:dyDescent="0.2">
      <c r="A46" s="107"/>
      <c r="E46" s="110"/>
    </row>
    <row r="47" spans="1:8" ht="30" customHeight="1" x14ac:dyDescent="0.2">
      <c r="A47" s="107"/>
      <c r="E47" s="110"/>
    </row>
    <row r="48" spans="1:8" ht="30" customHeight="1" x14ac:dyDescent="0.2">
      <c r="A48" s="107"/>
      <c r="E48" s="110"/>
    </row>
    <row r="49" spans="1:8" ht="30" customHeight="1" x14ac:dyDescent="0.2">
      <c r="A49" s="107"/>
      <c r="E49" s="110"/>
    </row>
    <row r="50" spans="1:8" ht="30" customHeight="1" x14ac:dyDescent="0.2">
      <c r="A50" s="111"/>
      <c r="B50" s="112"/>
      <c r="C50" s="112"/>
      <c r="D50" s="112"/>
      <c r="E50" s="113"/>
    </row>
    <row r="51" spans="1:8" ht="20.100000000000001" customHeight="1" x14ac:dyDescent="0.2">
      <c r="A51" s="87" t="s">
        <v>98</v>
      </c>
      <c r="E51" s="88" t="s">
        <v>130</v>
      </c>
      <c r="H51" s="88"/>
    </row>
    <row r="52" spans="1:8" ht="20.100000000000001" customHeight="1" x14ac:dyDescent="0.2">
      <c r="E52" s="88"/>
      <c r="H52" s="88"/>
    </row>
    <row r="53" spans="1:8" ht="20.100000000000001" customHeight="1" x14ac:dyDescent="0.2">
      <c r="A53" s="112"/>
      <c r="E53" s="112"/>
    </row>
    <row r="54" spans="1:8" ht="25.05" customHeight="1" x14ac:dyDescent="0.2">
      <c r="F54" s="88"/>
      <c r="G54" s="88"/>
      <c r="H54" s="88"/>
    </row>
    <row r="55" spans="1:8" ht="35.1" customHeight="1" x14ac:dyDescent="0.2">
      <c r="A55" s="180" t="s">
        <v>80</v>
      </c>
      <c r="B55" s="180"/>
      <c r="C55" s="180"/>
      <c r="D55" s="180"/>
      <c r="E55" s="89" t="s">
        <v>128</v>
      </c>
      <c r="F55" s="90"/>
      <c r="H55" s="88"/>
    </row>
    <row r="56" spans="1:8" ht="35.1" customHeight="1" thickBot="1" x14ac:dyDescent="0.25">
      <c r="A56" s="91" t="s">
        <v>81</v>
      </c>
      <c r="B56" s="181"/>
      <c r="C56" s="182"/>
      <c r="D56" s="92" t="s">
        <v>99</v>
      </c>
      <c r="E56" s="93" t="s">
        <v>83</v>
      </c>
      <c r="F56" s="114"/>
      <c r="G56" s="183"/>
      <c r="H56" s="183"/>
    </row>
    <row r="57" spans="1:8" ht="35.1" customHeight="1" thickTop="1" x14ac:dyDescent="0.2">
      <c r="A57" s="95" t="s">
        <v>84</v>
      </c>
      <c r="B57" s="96" t="s">
        <v>85</v>
      </c>
      <c r="C57" s="97" t="s">
        <v>86</v>
      </c>
      <c r="D57" s="97" t="s">
        <v>87</v>
      </c>
      <c r="E57" s="98" t="s">
        <v>88</v>
      </c>
    </row>
    <row r="58" spans="1:8" ht="35.1" customHeight="1" x14ac:dyDescent="0.2">
      <c r="A58" s="99" t="s">
        <v>89</v>
      </c>
      <c r="B58" s="100" t="s">
        <v>90</v>
      </c>
      <c r="C58" s="101" t="s">
        <v>91</v>
      </c>
      <c r="D58" s="101" t="s">
        <v>92</v>
      </c>
      <c r="E58" s="102"/>
    </row>
    <row r="59" spans="1:8" ht="35.1" customHeight="1" thickBot="1" x14ac:dyDescent="0.25">
      <c r="A59" s="91" t="s">
        <v>93</v>
      </c>
      <c r="B59" s="103" t="s">
        <v>94</v>
      </c>
      <c r="C59" s="104" t="s">
        <v>95</v>
      </c>
      <c r="D59" s="105" t="s">
        <v>87</v>
      </c>
      <c r="E59" s="106" t="s">
        <v>96</v>
      </c>
      <c r="F59" s="115"/>
      <c r="H59" s="115"/>
    </row>
    <row r="60" spans="1:8" ht="30" customHeight="1" thickTop="1" x14ac:dyDescent="0.2">
      <c r="A60" s="107" t="s">
        <v>97</v>
      </c>
      <c r="D60" s="108" t="s">
        <v>127</v>
      </c>
      <c r="E60" s="109" t="s">
        <v>126</v>
      </c>
    </row>
    <row r="61" spans="1:8" ht="30" customHeight="1" x14ac:dyDescent="0.2">
      <c r="A61" s="107"/>
      <c r="E61" s="110"/>
    </row>
    <row r="62" spans="1:8" ht="30" customHeight="1" x14ac:dyDescent="0.2">
      <c r="A62" s="107"/>
      <c r="E62" s="110"/>
    </row>
    <row r="63" spans="1:8" ht="30" customHeight="1" x14ac:dyDescent="0.2">
      <c r="A63" s="107"/>
      <c r="E63" s="110"/>
    </row>
    <row r="64" spans="1:8" ht="30" customHeight="1" x14ac:dyDescent="0.2">
      <c r="A64" s="107"/>
      <c r="E64" s="110"/>
    </row>
    <row r="65" spans="1:8" ht="30" customHeight="1" x14ac:dyDescent="0.2">
      <c r="A65" s="107"/>
      <c r="E65" s="110"/>
    </row>
    <row r="66" spans="1:8" ht="30" customHeight="1" x14ac:dyDescent="0.2">
      <c r="A66" s="107"/>
      <c r="E66" s="110"/>
    </row>
    <row r="67" spans="1:8" ht="30" customHeight="1" x14ac:dyDescent="0.2">
      <c r="A67" s="107"/>
      <c r="E67" s="110"/>
    </row>
    <row r="68" spans="1:8" ht="30" customHeight="1" x14ac:dyDescent="0.2">
      <c r="A68" s="111"/>
      <c r="B68" s="112"/>
      <c r="C68" s="112"/>
      <c r="D68" s="112"/>
      <c r="E68" s="113"/>
    </row>
    <row r="69" spans="1:8" ht="25.05" customHeight="1" x14ac:dyDescent="0.2">
      <c r="A69" s="87" t="s">
        <v>98</v>
      </c>
      <c r="E69" s="88" t="s">
        <v>130</v>
      </c>
      <c r="H69" s="88"/>
    </row>
    <row r="70" spans="1:8" ht="28.2" customHeight="1" x14ac:dyDescent="0.2">
      <c r="A70" s="112"/>
      <c r="E70" s="112"/>
    </row>
    <row r="71" spans="1:8" ht="25.05" customHeight="1" x14ac:dyDescent="0.2">
      <c r="A71" s="163"/>
      <c r="E71" s="163"/>
      <c r="F71" s="88"/>
      <c r="G71" s="88"/>
      <c r="H71" s="88"/>
    </row>
    <row r="72" spans="1:8" ht="35.1" customHeight="1" x14ac:dyDescent="0.2">
      <c r="A72" s="180" t="s">
        <v>80</v>
      </c>
      <c r="B72" s="180"/>
      <c r="C72" s="180"/>
      <c r="D72" s="180"/>
      <c r="E72" s="89" t="s">
        <v>128</v>
      </c>
      <c r="F72" s="90"/>
      <c r="H72" s="88"/>
    </row>
    <row r="73" spans="1:8" ht="35.1" customHeight="1" thickBot="1" x14ac:dyDescent="0.25">
      <c r="A73" s="91" t="s">
        <v>81</v>
      </c>
      <c r="B73" s="181"/>
      <c r="C73" s="182"/>
      <c r="D73" s="92" t="s">
        <v>100</v>
      </c>
      <c r="E73" s="93" t="s">
        <v>83</v>
      </c>
      <c r="F73" s="94"/>
    </row>
    <row r="74" spans="1:8" ht="35.1" customHeight="1" thickTop="1" x14ac:dyDescent="0.2">
      <c r="A74" s="95" t="s">
        <v>84</v>
      </c>
      <c r="B74" s="96" t="s">
        <v>85</v>
      </c>
      <c r="C74" s="97" t="s">
        <v>86</v>
      </c>
      <c r="D74" s="97" t="s">
        <v>87</v>
      </c>
      <c r="E74" s="98" t="s">
        <v>88</v>
      </c>
    </row>
    <row r="75" spans="1:8" ht="35.1" customHeight="1" x14ac:dyDescent="0.2">
      <c r="A75" s="99" t="s">
        <v>89</v>
      </c>
      <c r="B75" s="100" t="s">
        <v>90</v>
      </c>
      <c r="C75" s="101" t="s">
        <v>91</v>
      </c>
      <c r="D75" s="101" t="s">
        <v>92</v>
      </c>
      <c r="E75" s="102"/>
    </row>
    <row r="76" spans="1:8" ht="35.1" customHeight="1" thickBot="1" x14ac:dyDescent="0.25">
      <c r="A76" s="91" t="s">
        <v>93</v>
      </c>
      <c r="B76" s="103" t="s">
        <v>94</v>
      </c>
      <c r="C76" s="104" t="s">
        <v>95</v>
      </c>
      <c r="D76" s="105" t="s">
        <v>87</v>
      </c>
      <c r="E76" s="106" t="s">
        <v>96</v>
      </c>
    </row>
    <row r="77" spans="1:8" ht="30" customHeight="1" thickTop="1" x14ac:dyDescent="0.2">
      <c r="A77" s="107" t="s">
        <v>97</v>
      </c>
      <c r="D77" s="108" t="s">
        <v>127</v>
      </c>
      <c r="E77" s="109" t="s">
        <v>126</v>
      </c>
    </row>
    <row r="78" spans="1:8" ht="30" customHeight="1" x14ac:dyDescent="0.2">
      <c r="A78" s="107"/>
      <c r="E78" s="110"/>
    </row>
    <row r="79" spans="1:8" ht="30" customHeight="1" x14ac:dyDescent="0.2">
      <c r="A79" s="107"/>
      <c r="E79" s="110"/>
    </row>
    <row r="80" spans="1:8" ht="30" customHeight="1" x14ac:dyDescent="0.2">
      <c r="A80" s="107"/>
      <c r="E80" s="110"/>
    </row>
    <row r="81" spans="1:8" ht="30" customHeight="1" x14ac:dyDescent="0.2">
      <c r="A81" s="107"/>
      <c r="E81" s="110"/>
    </row>
    <row r="82" spans="1:8" ht="30" customHeight="1" x14ac:dyDescent="0.2">
      <c r="A82" s="107"/>
      <c r="E82" s="110"/>
    </row>
    <row r="83" spans="1:8" ht="30" customHeight="1" x14ac:dyDescent="0.2">
      <c r="A83" s="107"/>
      <c r="E83" s="110"/>
    </row>
    <row r="84" spans="1:8" ht="30" customHeight="1" x14ac:dyDescent="0.2">
      <c r="A84" s="107"/>
      <c r="E84" s="110"/>
    </row>
    <row r="85" spans="1:8" ht="30" customHeight="1" x14ac:dyDescent="0.2">
      <c r="A85" s="111"/>
      <c r="B85" s="112"/>
      <c r="C85" s="112"/>
      <c r="D85" s="112"/>
      <c r="E85" s="113"/>
    </row>
    <row r="86" spans="1:8" ht="20.100000000000001" customHeight="1" x14ac:dyDescent="0.2">
      <c r="A86" s="87" t="s">
        <v>98</v>
      </c>
      <c r="E86" s="88" t="s">
        <v>130</v>
      </c>
      <c r="H86" s="88"/>
    </row>
    <row r="87" spans="1:8" ht="20.100000000000001" customHeight="1" x14ac:dyDescent="0.2">
      <c r="E87" s="88"/>
      <c r="H87" s="88"/>
    </row>
    <row r="88" spans="1:8" ht="20.100000000000001" customHeight="1" x14ac:dyDescent="0.2">
      <c r="A88" s="112"/>
      <c r="E88" s="112"/>
    </row>
    <row r="89" spans="1:8" ht="25.05" customHeight="1" x14ac:dyDescent="0.2">
      <c r="F89" s="88"/>
      <c r="G89" s="88"/>
      <c r="H89" s="88"/>
    </row>
    <row r="90" spans="1:8" ht="35.1" customHeight="1" x14ac:dyDescent="0.2">
      <c r="A90" s="180" t="s">
        <v>80</v>
      </c>
      <c r="B90" s="180"/>
      <c r="C90" s="180"/>
      <c r="D90" s="180"/>
      <c r="E90" s="89" t="s">
        <v>128</v>
      </c>
      <c r="F90" s="90"/>
      <c r="H90" s="88"/>
    </row>
    <row r="91" spans="1:8" ht="35.1" customHeight="1" thickBot="1" x14ac:dyDescent="0.25">
      <c r="A91" s="91" t="s">
        <v>81</v>
      </c>
      <c r="B91" s="181"/>
      <c r="C91" s="182"/>
      <c r="D91" s="92" t="s">
        <v>100</v>
      </c>
      <c r="E91" s="93" t="s">
        <v>83</v>
      </c>
      <c r="F91" s="114"/>
      <c r="G91" s="183"/>
      <c r="H91" s="183"/>
    </row>
    <row r="92" spans="1:8" ht="35.1" customHeight="1" thickTop="1" x14ac:dyDescent="0.2">
      <c r="A92" s="95" t="s">
        <v>84</v>
      </c>
      <c r="B92" s="96" t="s">
        <v>85</v>
      </c>
      <c r="C92" s="97" t="s">
        <v>86</v>
      </c>
      <c r="D92" s="97" t="s">
        <v>87</v>
      </c>
      <c r="E92" s="98" t="s">
        <v>88</v>
      </c>
    </row>
    <row r="93" spans="1:8" ht="35.1" customHeight="1" x14ac:dyDescent="0.2">
      <c r="A93" s="99" t="s">
        <v>89</v>
      </c>
      <c r="B93" s="100" t="s">
        <v>90</v>
      </c>
      <c r="C93" s="101" t="s">
        <v>91</v>
      </c>
      <c r="D93" s="101" t="s">
        <v>92</v>
      </c>
      <c r="E93" s="102"/>
    </row>
    <row r="94" spans="1:8" ht="35.1" customHeight="1" thickBot="1" x14ac:dyDescent="0.25">
      <c r="A94" s="91" t="s">
        <v>93</v>
      </c>
      <c r="B94" s="103" t="s">
        <v>94</v>
      </c>
      <c r="C94" s="104" t="s">
        <v>95</v>
      </c>
      <c r="D94" s="105" t="s">
        <v>87</v>
      </c>
      <c r="E94" s="106" t="s">
        <v>96</v>
      </c>
      <c r="F94" s="115"/>
      <c r="H94" s="115"/>
    </row>
    <row r="95" spans="1:8" ht="30" customHeight="1" thickTop="1" x14ac:dyDescent="0.2">
      <c r="A95" s="107" t="s">
        <v>97</v>
      </c>
      <c r="D95" s="108" t="s">
        <v>127</v>
      </c>
      <c r="E95" s="109" t="s">
        <v>126</v>
      </c>
    </row>
    <row r="96" spans="1:8" ht="30" customHeight="1" x14ac:dyDescent="0.2">
      <c r="A96" s="107"/>
      <c r="E96" s="110"/>
    </row>
    <row r="97" spans="1:8" ht="30" customHeight="1" x14ac:dyDescent="0.2">
      <c r="A97" s="107"/>
      <c r="E97" s="110"/>
    </row>
    <row r="98" spans="1:8" ht="30" customHeight="1" x14ac:dyDescent="0.2">
      <c r="A98" s="107"/>
      <c r="E98" s="110"/>
    </row>
    <row r="99" spans="1:8" ht="30" customHeight="1" x14ac:dyDescent="0.2">
      <c r="A99" s="107"/>
      <c r="E99" s="110"/>
    </row>
    <row r="100" spans="1:8" ht="30" customHeight="1" x14ac:dyDescent="0.2">
      <c r="A100" s="107"/>
      <c r="E100" s="110"/>
    </row>
    <row r="101" spans="1:8" ht="30" customHeight="1" x14ac:dyDescent="0.2">
      <c r="A101" s="107"/>
      <c r="E101" s="110"/>
    </row>
    <row r="102" spans="1:8" ht="30" customHeight="1" x14ac:dyDescent="0.2">
      <c r="A102" s="107"/>
      <c r="E102" s="110"/>
    </row>
    <row r="103" spans="1:8" ht="30" customHeight="1" x14ac:dyDescent="0.2">
      <c r="A103" s="111"/>
      <c r="B103" s="112"/>
      <c r="C103" s="112"/>
      <c r="D103" s="112"/>
      <c r="E103" s="113"/>
    </row>
    <row r="104" spans="1:8" ht="25.05" customHeight="1" x14ac:dyDescent="0.2">
      <c r="A104" s="87" t="s">
        <v>98</v>
      </c>
      <c r="E104" s="88" t="s">
        <v>130</v>
      </c>
      <c r="H104" s="88"/>
    </row>
    <row r="105" spans="1:8" ht="22.2" customHeight="1" x14ac:dyDescent="0.2">
      <c r="A105" s="112"/>
      <c r="E105" s="112"/>
    </row>
    <row r="106" spans="1:8" ht="25.05" customHeight="1" x14ac:dyDescent="0.2">
      <c r="F106" s="88"/>
      <c r="G106" s="88"/>
      <c r="H106" s="88"/>
    </row>
  </sheetData>
  <mergeCells count="15">
    <mergeCell ref="A2:D2"/>
    <mergeCell ref="B3:C3"/>
    <mergeCell ref="A20:D20"/>
    <mergeCell ref="B21:C21"/>
    <mergeCell ref="B38:C38"/>
    <mergeCell ref="A90:D90"/>
    <mergeCell ref="B91:C91"/>
    <mergeCell ref="G91:H91"/>
    <mergeCell ref="G21:H21"/>
    <mergeCell ref="A37:D37"/>
    <mergeCell ref="B73:C73"/>
    <mergeCell ref="A55:D55"/>
    <mergeCell ref="B56:C56"/>
    <mergeCell ref="G56:H56"/>
    <mergeCell ref="A72:D72"/>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Printed>2021-07-27T14:58:22Z</cp:lastPrinted>
  <dcterms:created xsi:type="dcterms:W3CDTF">2015-02-06T03:55:03Z</dcterms:created>
  <dcterms:modified xsi:type="dcterms:W3CDTF">2022-10-21T05:05:38Z</dcterms:modified>
</cp:coreProperties>
</file>