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4092" yWindow="-180" windowWidth="13368" windowHeight="9156" tabRatio="487" activeTab="1"/>
  </bookViews>
  <sheets>
    <sheet name="相談会集計" sheetId="1" r:id="rId1"/>
    <sheet name="相談者属性" sheetId="3" r:id="rId2"/>
    <sheet name="特記事項" sheetId="2" r:id="rId3"/>
  </sheets>
  <definedNames>
    <definedName name="_xlnm._FilterDatabase" localSheetId="0" hidden="1">相談会集計!$B$2:$U$78</definedName>
    <definedName name="_xlnm.Print_Area" localSheetId="0">相談会集計!$B$1:$U$83</definedName>
  </definedNames>
  <calcPr calcId="145621"/>
</workbook>
</file>

<file path=xl/calcChain.xml><?xml version="1.0" encoding="utf-8"?>
<calcChain xmlns="http://schemas.openxmlformats.org/spreadsheetml/2006/main">
  <c r="U75" i="1" l="1"/>
  <c r="U69" i="1"/>
  <c r="U70" i="1"/>
  <c r="U71" i="1"/>
  <c r="U72" i="1"/>
  <c r="U73" i="1"/>
  <c r="U74" i="1"/>
  <c r="U68" i="1" l="1"/>
  <c r="U67" i="1"/>
  <c r="U66" i="1"/>
  <c r="U65" i="1"/>
  <c r="U64" i="1"/>
  <c r="U63" i="1"/>
  <c r="U45" i="1" l="1"/>
  <c r="U46" i="1"/>
  <c r="U47" i="1"/>
  <c r="U48" i="1"/>
  <c r="U49" i="1"/>
  <c r="U50" i="1"/>
  <c r="U51" i="1"/>
  <c r="U52" i="1"/>
  <c r="U53" i="1"/>
  <c r="U54" i="1"/>
  <c r="U55" i="1"/>
  <c r="U56" i="1"/>
  <c r="U57" i="1"/>
  <c r="U58" i="1"/>
  <c r="U59" i="1"/>
  <c r="U60" i="1"/>
  <c r="U61" i="1"/>
  <c r="U62" i="1"/>
  <c r="U44" i="1" l="1"/>
  <c r="U43" i="1"/>
  <c r="U42" i="1"/>
  <c r="U41" i="1"/>
  <c r="U40" i="1"/>
  <c r="U39" i="1" l="1"/>
  <c r="U38" i="1"/>
  <c r="U37" i="1"/>
  <c r="U36" i="1"/>
  <c r="U35" i="1"/>
  <c r="U34" i="1"/>
  <c r="U23" i="1" l="1"/>
  <c r="U24" i="1"/>
  <c r="U25" i="1"/>
  <c r="U26" i="1"/>
  <c r="U27" i="1"/>
  <c r="U28" i="1"/>
  <c r="U29" i="1"/>
  <c r="U30" i="1"/>
  <c r="U31" i="1"/>
  <c r="U32" i="1"/>
  <c r="U33" i="1"/>
  <c r="U6" i="1"/>
  <c r="U7" i="1"/>
  <c r="U8" i="1"/>
  <c r="U9" i="1"/>
  <c r="U10" i="1"/>
  <c r="U11" i="1"/>
  <c r="U12" i="1"/>
  <c r="U13" i="1"/>
  <c r="U14" i="1"/>
  <c r="U15" i="1"/>
  <c r="U16" i="1"/>
  <c r="U17" i="1"/>
  <c r="U18" i="1"/>
  <c r="U19" i="1"/>
  <c r="U20" i="1"/>
  <c r="U21" i="1"/>
  <c r="U22" i="1"/>
  <c r="E77" i="1" l="1"/>
  <c r="K77" i="1"/>
  <c r="L77" i="1"/>
  <c r="M77" i="1"/>
  <c r="N77" i="1"/>
  <c r="O77" i="1"/>
  <c r="P77" i="1"/>
  <c r="Q77" i="1"/>
  <c r="R77" i="1"/>
  <c r="S77" i="1"/>
  <c r="T77" i="1"/>
  <c r="I77" i="1"/>
  <c r="J77" i="1"/>
  <c r="H77" i="1"/>
  <c r="G77" i="1"/>
  <c r="F77" i="1"/>
  <c r="B77" i="1"/>
  <c r="U5" i="1"/>
  <c r="U4" i="1"/>
  <c r="U76" i="1" l="1"/>
  <c r="U77" i="1" s="1"/>
  <c r="B77" i="3" l="1"/>
  <c r="G83" i="3"/>
  <c r="M83" i="3"/>
  <c r="L83" i="3"/>
  <c r="K83" i="3"/>
  <c r="I83" i="3"/>
  <c r="H83" i="3"/>
  <c r="E83" i="3"/>
  <c r="D83" i="3"/>
  <c r="C83" i="3"/>
  <c r="R77" i="3"/>
  <c r="Q77" i="3"/>
  <c r="P77" i="3"/>
  <c r="O77" i="3"/>
  <c r="N77" i="3"/>
  <c r="M77" i="3"/>
  <c r="L77" i="3"/>
  <c r="K77" i="3"/>
  <c r="J77" i="3"/>
  <c r="I77" i="3"/>
  <c r="H77" i="3"/>
  <c r="G77" i="3"/>
  <c r="F77" i="3"/>
  <c r="E77" i="3"/>
  <c r="U83" i="1"/>
  <c r="U84" i="1"/>
  <c r="U85" i="1"/>
  <c r="U82" i="1"/>
  <c r="P78" i="3" l="1"/>
  <c r="N78" i="3"/>
  <c r="R78" i="3"/>
  <c r="O78" i="3"/>
  <c r="Q78" i="3"/>
  <c r="P83" i="3"/>
  <c r="Q83" i="3"/>
  <c r="O83" i="3"/>
  <c r="J83" i="3"/>
  <c r="F83" i="3"/>
  <c r="N83" i="3"/>
  <c r="R83" i="3" l="1"/>
  <c r="R84" i="3" s="1"/>
  <c r="G78" i="3" l="1"/>
  <c r="I78" i="3"/>
  <c r="H78" i="3"/>
  <c r="E78" i="3"/>
  <c r="J78" i="3"/>
  <c r="K78" i="3"/>
  <c r="F78" i="3"/>
  <c r="J78" i="1" l="1"/>
  <c r="R78" i="1" l="1"/>
  <c r="T78" i="1"/>
  <c r="S78" i="1"/>
  <c r="O78" i="1"/>
  <c r="Q78" i="1"/>
  <c r="I78" i="1"/>
  <c r="M78" i="1"/>
  <c r="L78" i="1"/>
  <c r="N78" i="1"/>
  <c r="K78" i="1"/>
  <c r="P78" i="1"/>
</calcChain>
</file>

<file path=xl/sharedStrings.xml><?xml version="1.0" encoding="utf-8"?>
<sst xmlns="http://schemas.openxmlformats.org/spreadsheetml/2006/main" count="724" uniqueCount="270">
  <si>
    <t>実施場所</t>
    <rPh sb="0" eb="2">
      <t>ジッシ</t>
    </rPh>
    <rPh sb="2" eb="4">
      <t>バショ</t>
    </rPh>
    <phoneticPr fontId="4"/>
  </si>
  <si>
    <t>講師数</t>
    <rPh sb="0" eb="2">
      <t>コウシ</t>
    </rPh>
    <rPh sb="2" eb="3">
      <t>スウ</t>
    </rPh>
    <phoneticPr fontId="4"/>
  </si>
  <si>
    <t>その他</t>
    <rPh sb="2" eb="3">
      <t>タ</t>
    </rPh>
    <phoneticPr fontId="4"/>
  </si>
  <si>
    <t>合計</t>
    <rPh sb="0" eb="2">
      <t>ゴウケイ</t>
    </rPh>
    <phoneticPr fontId="4"/>
  </si>
  <si>
    <t>相談件数</t>
    <rPh sb="0" eb="2">
      <t>ソウダン</t>
    </rPh>
    <rPh sb="2" eb="4">
      <t>ケンスウ</t>
    </rPh>
    <phoneticPr fontId="4"/>
  </si>
  <si>
    <t>初参加</t>
    <rPh sb="0" eb="1">
      <t>ハジ</t>
    </rPh>
    <rPh sb="1" eb="3">
      <t>サンカ</t>
    </rPh>
    <phoneticPr fontId="4"/>
  </si>
  <si>
    <t>再参加</t>
    <rPh sb="0" eb="1">
      <t>サイ</t>
    </rPh>
    <rPh sb="1" eb="2">
      <t>サン</t>
    </rPh>
    <rPh sb="2" eb="3">
      <t>カ</t>
    </rPh>
    <phoneticPr fontId="4"/>
  </si>
  <si>
    <t>※ この表は、各グループ相談会担当者のご協力をいただき、ホームページ部会運営委員が作成を担当しています。</t>
    <rPh sb="4" eb="5">
      <t>ヒョウ</t>
    </rPh>
    <rPh sb="7" eb="8">
      <t>カク</t>
    </rPh>
    <rPh sb="12" eb="15">
      <t>ソウダンカイ</t>
    </rPh>
    <rPh sb="15" eb="18">
      <t>タントウシャ</t>
    </rPh>
    <rPh sb="20" eb="22">
      <t>キョウリョク</t>
    </rPh>
    <rPh sb="34" eb="36">
      <t>ブカイ</t>
    </rPh>
    <rPh sb="36" eb="38">
      <t>ウンエイ</t>
    </rPh>
    <rPh sb="38" eb="40">
      <t>イイン</t>
    </rPh>
    <rPh sb="41" eb="43">
      <t>サクセイ</t>
    </rPh>
    <rPh sb="44" eb="46">
      <t>タントウ</t>
    </rPh>
    <phoneticPr fontId="4"/>
  </si>
  <si>
    <t>※ このエクセルデータ及びグラフは、「パソコン相談会実施報告掲示板」に記入された情報で、逐次更新しています。</t>
    <rPh sb="11" eb="12">
      <t>オヨ</t>
    </rPh>
    <rPh sb="23" eb="25">
      <t>ソウダン</t>
    </rPh>
    <rPh sb="25" eb="26">
      <t>カイ</t>
    </rPh>
    <rPh sb="26" eb="28">
      <t>ジッシ</t>
    </rPh>
    <rPh sb="28" eb="30">
      <t>ホウコク</t>
    </rPh>
    <rPh sb="30" eb="33">
      <t>ケイジバン</t>
    </rPh>
    <rPh sb="35" eb="37">
      <t>キニュウ</t>
    </rPh>
    <rPh sb="40" eb="42">
      <t>ジョウホウ</t>
    </rPh>
    <rPh sb="44" eb="46">
      <t>チクジ</t>
    </rPh>
    <rPh sb="46" eb="48">
      <t>コウシン</t>
    </rPh>
    <phoneticPr fontId="4"/>
  </si>
  <si>
    <t>性別</t>
    <rPh sb="0" eb="2">
      <t>セイベツ</t>
    </rPh>
    <phoneticPr fontId="4"/>
  </si>
  <si>
    <t>男</t>
    <rPh sb="0" eb="1">
      <t>オトコ</t>
    </rPh>
    <phoneticPr fontId="4"/>
  </si>
  <si>
    <t>女</t>
    <rPh sb="0" eb="1">
      <t>オンナ</t>
    </rPh>
    <phoneticPr fontId="4"/>
  </si>
  <si>
    <t>～４０</t>
    <phoneticPr fontId="4"/>
  </si>
  <si>
    <t>４０～</t>
    <phoneticPr fontId="4"/>
  </si>
  <si>
    <t>５０～</t>
    <phoneticPr fontId="4"/>
  </si>
  <si>
    <t>６０～</t>
    <phoneticPr fontId="4"/>
  </si>
  <si>
    <t>７０～</t>
    <phoneticPr fontId="4"/>
  </si>
  <si>
    <t>年齢区分</t>
    <rPh sb="0" eb="2">
      <t>ネンレイ</t>
    </rPh>
    <rPh sb="2" eb="4">
      <t>クブン</t>
    </rPh>
    <phoneticPr fontId="4"/>
  </si>
  <si>
    <t>会場（９８）</t>
    <rPh sb="0" eb="2">
      <t>カイジョウ</t>
    </rPh>
    <phoneticPr fontId="4"/>
  </si>
  <si>
    <t>持参</t>
    <rPh sb="0" eb="2">
      <t>ジサン</t>
    </rPh>
    <phoneticPr fontId="4"/>
  </si>
  <si>
    <t>パソコン</t>
    <phoneticPr fontId="4"/>
  </si>
  <si>
    <t>日付</t>
    <rPh sb="0" eb="2">
      <t>ヒヅケ</t>
    </rPh>
    <phoneticPr fontId="4"/>
  </si>
  <si>
    <t>グループ</t>
    <phoneticPr fontId="4"/>
  </si>
  <si>
    <t>ＸＰ</t>
    <phoneticPr fontId="4"/>
  </si>
  <si>
    <t>Ｖｉｓｔａ　</t>
    <phoneticPr fontId="4"/>
  </si>
  <si>
    <t>7</t>
    <phoneticPr fontId="4"/>
  </si>
  <si>
    <t>持参パソコンＯＳ</t>
    <rPh sb="0" eb="2">
      <t>ジサン</t>
    </rPh>
    <phoneticPr fontId="4"/>
  </si>
  <si>
    <t>◎</t>
  </si>
  <si>
    <t>デジカメ</t>
    <phoneticPr fontId="4"/>
  </si>
  <si>
    <t>グループ</t>
    <phoneticPr fontId="4"/>
  </si>
  <si>
    <t xml:space="preserve">       参  加   者</t>
    <phoneticPr fontId="4"/>
  </si>
  <si>
    <t>セキュリティ</t>
    <phoneticPr fontId="4"/>
  </si>
  <si>
    <t>ワード</t>
    <phoneticPr fontId="4"/>
  </si>
  <si>
    <t>エクセル</t>
    <phoneticPr fontId="4"/>
  </si>
  <si>
    <t>インターネット</t>
    <phoneticPr fontId="4"/>
  </si>
  <si>
    <t>Ｅメール</t>
    <phoneticPr fontId="4"/>
  </si>
  <si>
    <t>はがき</t>
    <phoneticPr fontId="4"/>
  </si>
  <si>
    <t>周辺接続　　機器</t>
    <rPh sb="0" eb="2">
      <t>シュウヘン</t>
    </rPh>
    <rPh sb="2" eb="4">
      <t>セツゾク</t>
    </rPh>
    <phoneticPr fontId="4"/>
  </si>
  <si>
    <t>映像・音楽メディア</t>
    <rPh sb="0" eb="2">
      <t>エイゾウ</t>
    </rPh>
    <rPh sb="3" eb="5">
      <t>オンガク</t>
    </rPh>
    <phoneticPr fontId="4"/>
  </si>
  <si>
    <t>グループ</t>
    <phoneticPr fontId="4"/>
  </si>
  <si>
    <t>※ 相談者属性ならびに特記事項のシートもご覧ください。</t>
    <rPh sb="2" eb="5">
      <t>ソウダンシャ</t>
    </rPh>
    <rPh sb="5" eb="7">
      <t>ゾクセイ</t>
    </rPh>
    <rPh sb="11" eb="13">
      <t>トッキ</t>
    </rPh>
    <rPh sb="13" eb="15">
      <t>ジコウ</t>
    </rPh>
    <rPh sb="21" eb="22">
      <t>ラン</t>
    </rPh>
    <phoneticPr fontId="4"/>
  </si>
  <si>
    <t>8</t>
  </si>
  <si>
    <t>男性</t>
    <rPh sb="0" eb="2">
      <t>ダンセイ</t>
    </rPh>
    <phoneticPr fontId="4"/>
  </si>
  <si>
    <t>女性</t>
    <rPh sb="0" eb="2">
      <t>ジョセイ</t>
    </rPh>
    <phoneticPr fontId="4"/>
  </si>
  <si>
    <t>総計</t>
    <rPh sb="0" eb="2">
      <t>ソウケイ</t>
    </rPh>
    <phoneticPr fontId="4"/>
  </si>
  <si>
    <t>公民館（Ｃグループ）</t>
    <rPh sb="0" eb="3">
      <t>コウミンカン</t>
    </rPh>
    <phoneticPr fontId="4"/>
  </si>
  <si>
    <t>北地区文化セﾝﾀｰ（Ｄグループ）</t>
    <rPh sb="0" eb="1">
      <t>キタ</t>
    </rPh>
    <rPh sb="1" eb="3">
      <t>チク</t>
    </rPh>
    <rPh sb="3" eb="5">
      <t>ブンカ</t>
    </rPh>
    <phoneticPr fontId="4"/>
  </si>
  <si>
    <t>東地区文化セﾝﾀｰ（Ａグループ）</t>
    <rPh sb="0" eb="1">
      <t>ヒガシ</t>
    </rPh>
    <rPh sb="1" eb="3">
      <t>チク</t>
    </rPh>
    <rPh sb="3" eb="5">
      <t>ブンカ</t>
    </rPh>
    <phoneticPr fontId="4"/>
  </si>
  <si>
    <t>開催数</t>
    <rPh sb="0" eb="2">
      <t>カイサイ</t>
    </rPh>
    <rPh sb="2" eb="3">
      <t>スウ</t>
    </rPh>
    <phoneticPr fontId="4"/>
  </si>
  <si>
    <t>開催</t>
    <rPh sb="0" eb="2">
      <t>カイサイ</t>
    </rPh>
    <phoneticPr fontId="4"/>
  </si>
  <si>
    <t>属性データ集計</t>
    <rPh sb="0" eb="2">
      <t>ゾクセイ</t>
    </rPh>
    <rPh sb="5" eb="7">
      <t>シュウケイ</t>
    </rPh>
    <phoneticPr fontId="4"/>
  </si>
  <si>
    <t>計</t>
    <rPh sb="0" eb="1">
      <t>ケイ</t>
    </rPh>
    <phoneticPr fontId="4"/>
  </si>
  <si>
    <t>相談者</t>
    <rPh sb="0" eb="2">
      <t>ソウダン</t>
    </rPh>
    <rPh sb="2" eb="3">
      <t>シャ</t>
    </rPh>
    <phoneticPr fontId="4"/>
  </si>
  <si>
    <t>特記事項　　平成26年度</t>
    <rPh sb="0" eb="2">
      <t>トッキ</t>
    </rPh>
    <rPh sb="2" eb="4">
      <t>ジコウ</t>
    </rPh>
    <phoneticPr fontId="4"/>
  </si>
  <si>
    <t>H２６年度（2014年度）パソコン相談集計表</t>
    <rPh sb="17" eb="19">
      <t>ソウダン</t>
    </rPh>
    <rPh sb="19" eb="21">
      <t>シュウケイ</t>
    </rPh>
    <rPh sb="21" eb="22">
      <t>ヒョウ</t>
    </rPh>
    <phoneticPr fontId="4"/>
  </si>
  <si>
    <t>4月2日</t>
  </si>
  <si>
    <t>北地区</t>
  </si>
  <si>
    <t>D</t>
  </si>
  <si>
    <t>4月6日</t>
  </si>
  <si>
    <t>東地区</t>
  </si>
  <si>
    <t>A</t>
  </si>
  <si>
    <t>4月11日</t>
  </si>
  <si>
    <t>公民館</t>
  </si>
  <si>
    <t>C</t>
  </si>
  <si>
    <t>4月16日</t>
  </si>
  <si>
    <t>4月20日</t>
  </si>
  <si>
    <t>4月22日</t>
  </si>
  <si>
    <t>2000（Me）</t>
    <phoneticPr fontId="4"/>
  </si>
  <si>
    <t>4/2日・Ｄグループ（北文センター）</t>
    <rPh sb="3" eb="4">
      <t>ヒ</t>
    </rPh>
    <rPh sb="11" eb="12">
      <t>キタ</t>
    </rPh>
    <phoneticPr fontId="4"/>
  </si>
  <si>
    <t>4/6日・Ａグループ（東文センター）</t>
    <rPh sb="3" eb="4">
      <t>ヒ</t>
    </rPh>
    <phoneticPr fontId="4"/>
  </si>
  <si>
    <t>4/11日・Ｃグループ（公民館）</t>
    <rPh sb="4" eb="5">
      <t>ヒ</t>
    </rPh>
    <phoneticPr fontId="4"/>
  </si>
  <si>
    <t>4/16日・Dグループ（北文センター）</t>
    <rPh sb="4" eb="5">
      <t>ヒ</t>
    </rPh>
    <rPh sb="12" eb="13">
      <t>キタ</t>
    </rPh>
    <phoneticPr fontId="4"/>
  </si>
  <si>
    <t>4/20日Aグループ（東文センター）</t>
    <rPh sb="11" eb="12">
      <t>ヒガシ</t>
    </rPh>
    <rPh sb="12" eb="13">
      <t>ブン</t>
    </rPh>
    <phoneticPr fontId="4"/>
  </si>
  <si>
    <t>4/222日・Ｃグループ（公民館）</t>
    <rPh sb="5" eb="6">
      <t>ヒ</t>
    </rPh>
    <phoneticPr fontId="4"/>
  </si>
  <si>
    <t>▼Ａグループの曽根さんが参加されました。講師数に加えています。▼４月１日の広報ざまに、北地区文化センター欄にパソコン相談会の記事が載っていました。そのせいか、１５人もの参加があり、そのうち、初参加が４人も居ました。夫婦で参加された方も居ましたが、奥さんは、見ているだけでしたが、参加人数に加えています。</t>
  </si>
  <si>
    <t xml:space="preserve">▼ インターネットに接続ができなかったので、一部対応できない点があった
</t>
  </si>
  <si>
    <t xml:space="preserve">▼XP機を持参者2名あり、インターネットには接続しない条件にWordを指導。Vista機でKing Writerソフトで余白設定が出来ず。
</t>
  </si>
  <si>
    <t>▼ Windows８・PC持参の相談者が4名と来場者の半数を占め、Windows８対応が急務となっている</t>
  </si>
  <si>
    <t xml:space="preserve">▼相談会前の強い雨のせいか参加者が3名のみでした。
</t>
  </si>
  <si>
    <t>▼Ａグループの荻窪さん、曽根さんが参加された。▼ホームページから入会希望者の佐藤さんが見学された。</t>
    <phoneticPr fontId="4"/>
  </si>
  <si>
    <t>5月7日</t>
  </si>
  <si>
    <t>5月9日</t>
  </si>
  <si>
    <t>5月11日</t>
  </si>
  <si>
    <t>5月18日</t>
  </si>
  <si>
    <t>5月27日</t>
  </si>
  <si>
    <t>5月28日</t>
  </si>
  <si>
    <t>5/7日・D グループ（北文センター）</t>
  </si>
  <si>
    <t>5/9日・C グループ（公民館）</t>
  </si>
  <si>
    <t>5/11日・Aグループ（東文センター）</t>
  </si>
  <si>
    <t>5/18日・Aグループ（東文センター）</t>
  </si>
  <si>
    <t>5/27日・Cグループ（公民館）</t>
  </si>
  <si>
    <t>5/28日・Dグループ（北文センター）</t>
  </si>
  <si>
    <t>ー</t>
    <phoneticPr fontId="19"/>
  </si>
  <si>
    <t>▼8.1デスクトップ使用者が8.1の操作法を学びたいと来所されたが対応できない旨を話す（相談者集計には入れず）。</t>
    <phoneticPr fontId="19"/>
  </si>
  <si>
    <t>▼来訪者7名に対し、講師が3名だったため、十分な対応がでず、残念だった。</t>
    <phoneticPr fontId="19"/>
  </si>
  <si>
    <t>▼Windows XpからをWindows 8に買い替えた方の使い方に関する相談が増えている。</t>
    <phoneticPr fontId="19"/>
  </si>
  <si>
    <t>▼8.1デスクトップ機、持参できずファイル操作の相談１件あり。</t>
    <phoneticPr fontId="19"/>
  </si>
  <si>
    <t>▼Ｄグループのメンバーとして、佐藤さんが参加した。▼Internet Explorerの脆弱性の確認相談が2件あった。</t>
    <phoneticPr fontId="19"/>
  </si>
  <si>
    <t>パソコン相談会　相談者属性データ（平成26年度）</t>
    <rPh sb="4" eb="7">
      <t>ソウダンカイ</t>
    </rPh>
    <rPh sb="8" eb="11">
      <t>ソウダンシャ</t>
    </rPh>
    <rPh sb="11" eb="13">
      <t>ゾクセイ</t>
    </rPh>
    <rPh sb="17" eb="19">
      <t>ヘイセイ</t>
    </rPh>
    <rPh sb="21" eb="22">
      <t>ネン</t>
    </rPh>
    <rPh sb="22" eb="23">
      <t>ド</t>
    </rPh>
    <phoneticPr fontId="4"/>
  </si>
  <si>
    <t>6月1日</t>
  </si>
  <si>
    <t>6月4日</t>
  </si>
  <si>
    <t>6月12日</t>
  </si>
  <si>
    <t>6月15日</t>
  </si>
  <si>
    <t>6月18日</t>
  </si>
  <si>
    <t>6月24日</t>
  </si>
  <si>
    <t>6/1日・A グループ（東文センター）</t>
  </si>
  <si>
    <t>6/4日・D グループ（北文センター）</t>
  </si>
  <si>
    <t>6/12日・Cグループ（公民館）</t>
  </si>
  <si>
    <t>6/15日・Aグループ（東文センター）</t>
  </si>
  <si>
    <t>6/18日・Dグループ（北文センター）</t>
  </si>
  <si>
    <t>6/24日・Cグループ（公民館）</t>
  </si>
  <si>
    <t>▼相談者7名に対し、講師3名での対応となり、相談者に入れ代わりでの対応となった。</t>
    <phoneticPr fontId="19"/>
  </si>
  <si>
    <t>-</t>
    <phoneticPr fontId="19"/>
  </si>
  <si>
    <t>▼東文で実施中のWord受講生１名参加。</t>
    <phoneticPr fontId="19"/>
  </si>
  <si>
    <t>▼相談会の時間帯に「大雨・洪水」警報と「雷」注意報が発令中にも3名の来訪がありました。</t>
    <phoneticPr fontId="19"/>
  </si>
  <si>
    <t>▼IDとパスワードの管理ソフトのID Managerの使い方のミニ講座を開催した。参加者は２名でした。初めての方の１人は、大和市中央林間から参加でした。</t>
    <phoneticPr fontId="19"/>
  </si>
  <si>
    <t>▼今回は再来訪者ばかりでしたが、前回対応した者がおらず前回対応内容の把握からスタートとなってしまうことがあった。対応内容のメモとそれを容易に検索できるようにしたいと思います。</t>
    <phoneticPr fontId="19"/>
  </si>
  <si>
    <t>7月2日</t>
  </si>
  <si>
    <t>7月11日</t>
  </si>
  <si>
    <t>7月16日</t>
  </si>
  <si>
    <t>7月20日</t>
  </si>
  <si>
    <t>7月23日</t>
  </si>
  <si>
    <t>7月27日</t>
  </si>
  <si>
    <t>7/2日・D グループ（北文センター）</t>
  </si>
  <si>
    <t>-</t>
    <phoneticPr fontId="19"/>
  </si>
  <si>
    <t>7/11日・Cグループ（公民館）</t>
  </si>
  <si>
    <t>-</t>
    <phoneticPr fontId="19"/>
  </si>
  <si>
    <t>7/16日・Dグループ（北文センター）</t>
  </si>
  <si>
    <t>7/20日・Aグループ（東文センター）</t>
  </si>
  <si>
    <t>7/23日・Cグループ（公民館）</t>
  </si>
  <si>
    <t>7/27日・Aグループ（東文センター）</t>
  </si>
  <si>
    <t>-</t>
    <phoneticPr fontId="19"/>
  </si>
  <si>
    <t xml:space="preserve"> ▼ホームページとブログのミニ講座を実施。参加者は6名。メンバーから3名、計9名が参加した。</t>
    <phoneticPr fontId="19"/>
  </si>
  <si>
    <t>▼本日は、９名の方の来訪があり、全員男性で、８名が７０歳以上の方でした。先週までのエクセル入門講座を受講された方で、初めて来られた方はいらっしゃいませんでした。</t>
    <phoneticPr fontId="19"/>
  </si>
  <si>
    <t>デスクトップ整理</t>
    <phoneticPr fontId="4"/>
  </si>
  <si>
    <t>パソコンの基礎</t>
    <rPh sb="5" eb="7">
      <t>キソ</t>
    </rPh>
    <phoneticPr fontId="4"/>
  </si>
  <si>
    <t>8月3日</t>
  </si>
  <si>
    <t>8月6日</t>
  </si>
  <si>
    <t>8月8日</t>
  </si>
  <si>
    <t>8月17日</t>
  </si>
  <si>
    <t>8月20日</t>
  </si>
  <si>
    <t>8月26日</t>
  </si>
  <si>
    <t>8/3日・A グループ（東文センター）</t>
  </si>
  <si>
    <t>8/6日・D グループ（北文センター）</t>
  </si>
  <si>
    <t>8/8日・C グループ（公民館）</t>
  </si>
  <si>
    <t>-</t>
  </si>
  <si>
    <t>8/17日・Aグループ（東文センター）</t>
  </si>
  <si>
    <t>8/20日・Dグループ（北文センター）</t>
  </si>
  <si>
    <t>8/26日・Cグループ（公民館）</t>
  </si>
  <si>
    <t>▼Windows８のタッチパネル対応PCを持参されている方に説明する際には、画面に直接触れないように説明しないと、画面が飛んでしまうことがあるので、要注意です。</t>
    <phoneticPr fontId="4"/>
  </si>
  <si>
    <t>▼システムのバックアップの仕方の質問があった。バックアップ用ソフトはいろいあろあるが、クーロンHDDをEaseUS Partition Mster で作ることを進めた。理由は、実際にHDDを交換して動作確認をしたからです。</t>
    <phoneticPr fontId="4"/>
  </si>
  <si>
    <t>▼ ビデオカメラで撮影した動画データとデジタルカメラで撮影した動画データをブルーレイディスクに書き込み、家庭用ブルーレイデッキで再生したいという要望があり対応中だが、それぞれ添付されているソフトでは対応できず、苦慮している。</t>
    <phoneticPr fontId="4"/>
  </si>
  <si>
    <t>▼「Spread Sheet」と「King Writer」をWodとExcelにカウントしています。</t>
    <phoneticPr fontId="4"/>
  </si>
  <si>
    <t>9月3日</t>
  </si>
  <si>
    <t>9月7日</t>
  </si>
  <si>
    <t>9月12日</t>
  </si>
  <si>
    <t>9月17日</t>
  </si>
  <si>
    <t>9月21日</t>
  </si>
  <si>
    <t>9月24日</t>
  </si>
  <si>
    <t>9/3日・D グループ（北文センター）</t>
  </si>
  <si>
    <t>ーーー</t>
  </si>
  <si>
    <t>9/7日・A グループ（東文センター）</t>
  </si>
  <si>
    <t>9/12日・Cグループ（公民館）</t>
  </si>
  <si>
    <t>▼ King SoftをWordとExselにカウントしています。</t>
  </si>
  <si>
    <t>9/17日・Dグループ（北文センター）</t>
  </si>
  <si>
    <t>▼ＸＰ機を持参した参加者がいた。インターネット以外の相談だったので対応した。▼年賀状つくりで、プリンタを持参した参加者がいた。印刷までは進まなかった。</t>
  </si>
  <si>
    <t>9/21日・Aグループ（東文センター）</t>
  </si>
  <si>
    <t>9/24日・Cグループ（公民館）</t>
  </si>
  <si>
    <t>10/1日・D グループ（北文センター）</t>
  </si>
  <si>
    <t>10/5日・A グループ（東文センター）</t>
  </si>
  <si>
    <t>10/10日・Cグループ（公民館）</t>
  </si>
  <si>
    <t>10/15日・Dグループ（北文センター）</t>
  </si>
  <si>
    <t>10/19日・Aグループ（東文センター）</t>
  </si>
  <si>
    <t>10/28日・Cグループ（公民館）</t>
  </si>
  <si>
    <t>10月1日</t>
  </si>
  <si>
    <t>10月5日</t>
  </si>
  <si>
    <t>10月10日</t>
  </si>
  <si>
    <t>10月15日</t>
  </si>
  <si>
    <t>10月19日</t>
  </si>
  <si>
    <t>10月28日</t>
  </si>
  <si>
    <t>--</t>
  </si>
  <si>
    <t>▼相談カテゴリーのその他の1件は、ＰＤＦ作成の相談です。▼ＸＰ持参の方の相談は、筆まめの操作の相談でした。▼画像編集加工フリーソフトのJTrimで透過機能を使った画像合成の仕方の相談を参加者の人に応対してもらった。</t>
  </si>
  <si>
    <t>▼ プリンタ－新規購入でドライバーインストール支援を周辺接続機器にカウントしています。</t>
    <phoneticPr fontId="4"/>
  </si>
  <si>
    <t>▼プリンター持参するもWiFi接続のため、印刷動作確認できずが、一件あり。</t>
    <phoneticPr fontId="4"/>
  </si>
  <si>
    <t>▼参加者11名と多く十分な対応が出来ず反省。</t>
    <phoneticPr fontId="4"/>
  </si>
  <si>
    <t>11/5日・D グループ（北文センター）</t>
  </si>
  <si>
    <t>11/9日・A グループ（東文センター）</t>
  </si>
  <si>
    <t>11/14日・Cグループ（公民館）</t>
  </si>
  <si>
    <t>11/16日・Aグループ（東文センター）</t>
  </si>
  <si>
    <t>11/19日・Dグループ（北文センター）</t>
  </si>
  <si>
    <t>11/25日・Cグループ（公民館）</t>
  </si>
  <si>
    <t>ーー</t>
    <phoneticPr fontId="4"/>
  </si>
  <si>
    <t>▼「はがき」の4件は、すべて「筆ぐるめ」でした。</t>
  </si>
  <si>
    <t>▼W8機の持込が増えてきた。</t>
    <phoneticPr fontId="4"/>
  </si>
  <si>
    <t>▼年賀状作成の時期となり、はがきソフトを使われる方の相談が多くなってきましたが、ソフトによって微妙な違いがあり、普段使用していないソフトだと詳細な設定までは分からないところがあります。またプリンターのドライバが正規にインストールされていなかったことで、差出人の郵便番号が年賀はがきに合わないことありましたが、プリンターに付属されていたドライオバーをインストールすることで解決しました。</t>
    <phoneticPr fontId="4"/>
  </si>
  <si>
    <t>▼季節がら年賀状関連が多数（筆ぐるめは「はがき」にカウント）、ここに来て「8.1」が一気に増えました。</t>
    <phoneticPr fontId="4"/>
  </si>
  <si>
    <t>11月5日</t>
  </si>
  <si>
    <t>11月9日</t>
  </si>
  <si>
    <t>11月14日</t>
  </si>
  <si>
    <t>11月16日</t>
  </si>
  <si>
    <t>11月19日</t>
  </si>
  <si>
    <t>11月25日</t>
  </si>
  <si>
    <t>12月3日</t>
  </si>
  <si>
    <t>12月7日</t>
  </si>
  <si>
    <t>12月12日</t>
  </si>
  <si>
    <t>12月17日</t>
  </si>
  <si>
    <t>12月21日</t>
  </si>
  <si>
    <t>12月24日</t>
  </si>
  <si>
    <t>12/3日・D グループ（北文センター）</t>
  </si>
  <si>
    <t>12/7日・A グループ（東文センター）</t>
  </si>
  <si>
    <t>12/12日・Cグループ（公民館）</t>
  </si>
  <si>
    <t>12/17日・Dグループ（北文センター）</t>
  </si>
  <si>
    <t>12/21日・Aグループ（東文センター）</t>
  </si>
  <si>
    <t>12/24日・Cグループ（公民館）</t>
  </si>
  <si>
    <t>ーー</t>
    <phoneticPr fontId="4"/>
  </si>
  <si>
    <t>▼はがき作成ソフト「筆ぐるめ」をはがきにカウントしています。</t>
    <phoneticPr fontId="4"/>
  </si>
  <si>
    <t>10月公民館実施のWord講座受講者３名（１名は見学のみ）の参加がありました。</t>
  </si>
  <si>
    <t>▼はがきの相談６件の内、４件が筆グルメでした。▼初参加の１人は、１２月にワード入門講座を受講された方でした。</t>
    <phoneticPr fontId="4"/>
  </si>
  <si>
    <t>ーー</t>
    <phoneticPr fontId="4"/>
  </si>
  <si>
    <t>▼ Windowsメールのアドレス帳を印刷したいという相談を受け、アドレス帳をCSVファイルでエクスポートし印刷しようとしたが、出力されたファイルは、文字化けしていた。これを正しく表示させるには、CSVファイルをメモ帳で開き、文字コードの形式をANSIに設定して保存することで解決できます。（アドレス帳をエクスポートする際に表示されるコメントボックスに記載があります。）</t>
    <phoneticPr fontId="4"/>
  </si>
  <si>
    <t>▼プリンター持参×3 年賀状印刷実施、デジカメ画像の取り込みと印刷。</t>
    <phoneticPr fontId="4"/>
  </si>
  <si>
    <t>1月9日</t>
  </si>
  <si>
    <t>1月7日</t>
  </si>
  <si>
    <t>1月11日</t>
  </si>
  <si>
    <t>1月21日</t>
  </si>
  <si>
    <t>1月25日</t>
  </si>
  <si>
    <t>1月27日</t>
  </si>
  <si>
    <t>1/7日・D グループ（北文センター）</t>
  </si>
  <si>
    <t>1/9日・C グループ（公民館）</t>
  </si>
  <si>
    <t>1/11日・Aグループ（東文センター）</t>
  </si>
  <si>
    <t>1/21日・Dグループ（北文センター）</t>
  </si>
  <si>
    <t>1/25日・Aグループ（東文センター）</t>
  </si>
  <si>
    <t>1/27日・Cグループ（公民館）</t>
  </si>
  <si>
    <t>ーー</t>
  </si>
  <si>
    <t xml:space="preserve">▼雨で冷たい日だったせいか、参加者は３名だった。▼参加者で、友人に長年使っていないとプリンタのインクが詰まって使えなくなると言われて持参した。だが、印刷をしたことがないとのこと。プリンタの接続から、印刷の設定などを教えて、無事印刷することができた。相談者は喜んでいた。
</t>
    <phoneticPr fontId="4"/>
  </si>
  <si>
    <t>▼Windows 8が4台と増えてきた。▼YoutubeからのダウンロードやCD/DVDのコピーなどの相談があるが、著作権等を考慮しながら応対する必要がある。</t>
    <phoneticPr fontId="4"/>
  </si>
  <si>
    <t>2月1日</t>
  </si>
  <si>
    <t>2月4日</t>
  </si>
  <si>
    <t>2月13日</t>
  </si>
  <si>
    <t>2月15日</t>
  </si>
  <si>
    <t>2月18日</t>
  </si>
  <si>
    <t>2月24日</t>
  </si>
  <si>
    <t>2/1日・A グループ（東文センター）</t>
  </si>
  <si>
    <t>2/4日・D グループ（北文センター）</t>
  </si>
  <si>
    <t>2/13日・Cグループ（公民館）</t>
  </si>
  <si>
    <t>2/15日・Aグループ（東文センター）</t>
  </si>
  <si>
    <t>2/18日・Dグループ（北文センター）</t>
  </si>
  <si>
    <t>2/24日・Cグループ（公民館）</t>
  </si>
  <si>
    <t>ーー</t>
    <phoneticPr fontId="4"/>
  </si>
  <si>
    <t>▼はじめての方が2名いました</t>
    <phoneticPr fontId="4"/>
  </si>
  <si>
    <t>▼先週、確定申告をe-taxで作成しょうとして作成できなかった方は、最終的にIEを再インストールして入力できるようになったということでした。</t>
    <phoneticPr fontId="4"/>
  </si>
  <si>
    <t>▼筆ぐるめによる、封筒あて名書きを「はがき」にカウントしています。▼下田会長と新規会員募集に応募された2名の見学がありました。</t>
    <phoneticPr fontId="4"/>
  </si>
  <si>
    <t>▼初めての参加が３人もいた。1月のパソコン入門講座で、パソコン相談会の宣伝が効いたのではないでしょうか。</t>
    <phoneticPr fontId="4"/>
  </si>
  <si>
    <t>▼確定申告の時期となり､Web上で申告書を作成する相談を受けたが､IE上で国税庁のHPより作成画面から入力画面に遷移せず､止まってしまうため作成できない状態となっており､原因を検討中。</t>
    <phoneticPr fontId="4"/>
  </si>
  <si>
    <t>soudan4-3_14.xls　</t>
    <phoneticPr fontId="4"/>
  </si>
  <si>
    <t>更新日：2015.3.24</t>
    <phoneticPr fontId="4"/>
  </si>
  <si>
    <t>3/1日・A グループ（東文センター）</t>
  </si>
  <si>
    <t>3/4日・D グループ（北文センター）</t>
  </si>
  <si>
    <t>3/13日・Cグループ（公民館）</t>
  </si>
  <si>
    <t>3/15日・Aグループ（東文センター）</t>
  </si>
  <si>
    <t>3/18日・Dグループ（北文センター）</t>
  </si>
  <si>
    <t>3/24日・Cグループ（公民館）</t>
  </si>
  <si>
    <t>3月1日</t>
  </si>
  <si>
    <t>3月4日</t>
  </si>
  <si>
    <t>3月13日</t>
  </si>
  <si>
    <t>3月15日</t>
  </si>
  <si>
    <t>3月18日</t>
  </si>
  <si>
    <t>3月24日</t>
  </si>
  <si>
    <t>▼セキュリティソフトの期限切れ使用者が参加者の中に２名あり、今後の対応のあり方に問題提起がありました</t>
    <phoneticPr fontId="4"/>
  </si>
  <si>
    <t>▼来年入会予定の長沼さん・荻野さんが参加されました</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</si>
</sst>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1"/>
      <name val="ＭＳ Ｐゴシック"/>
      <family val="3"/>
      <charset val="128"/>
    </font>
    <font>
      <sz val="11"/>
      <name val="ＭＳ Ｐゴシック"/>
      <family val="3"/>
      <charset val="128"/>
    </font>
    <font>
      <sz val="10"/>
      <name val="ＭＳ Ｐゴシック"/>
      <family val="3"/>
      <charset val="128"/>
    </font>
    <font>
      <sz val="11"/>
      <name val="ＭＳ Ｐゴシック"/>
      <family val="3"/>
      <charset val="128"/>
    </font>
    <font>
      <sz val="9"/>
      <name val="ＭＳ Ｐゴシック"/>
      <family val="3"/>
      <charset val="128"/>
    </font>
    <font>
      <b/>
      <sz val="16"/>
      <name val="ＭＳ Ｐゴシック"/>
      <family val="3"/>
      <charset val="128"/>
    </font>
    <font>
      <b/>
      <sz val="18"/>
      <name val="ＭＳ Ｐゴシック"/>
      <family val="3"/>
      <charset val="128"/>
    </font>
    <font>
      <sz val="12"/>
      <name val="ＭＳ Ｐゴシック"/>
      <family val="3"/>
      <charset val="128"/>
    </font>
    <font>
      <sz val="18"/>
      <color rgb="FFFF0000"/>
      <name val="ＭＳ Ｐゴシック"/>
      <family val="3"/>
      <charset val="128"/>
    </font>
    <font>
      <sz val="11"/>
      <color rgb="FF333333"/>
      <name val="ＭＳ Ｐゴシック"/>
      <family val="3"/>
      <charset val="128"/>
    </font>
    <font>
      <sz val="14"/>
      <name val="ＭＳ Ｐゴシック"/>
      <family val="3"/>
      <charset val="128"/>
    </font>
    <font>
      <b/>
      <sz val="11"/>
      <name val="ＭＳ Ｐゴシック"/>
      <family val="3"/>
      <charset val="128"/>
    </font>
    <font>
      <sz val="11"/>
      <name val="ＭＳ Ｐゴシック"/>
      <family val="3"/>
      <charset val="128"/>
      <scheme val="minor"/>
    </font>
    <font>
      <sz val="6"/>
      <name val="ＭＳ Ｐゴシック"/>
      <family val="2"/>
      <charset val="128"/>
      <scheme val="minor"/>
    </font>
    <font>
      <sz val="16"/>
      <name val="ＭＳ Ｐゴシック"/>
      <family val="3"/>
      <charset val="128"/>
    </font>
  </fonts>
  <fills count="4">
    <fill>
      <patternFill patternType="none"/>
    </fill>
    <fill>
      <patternFill patternType="gray125"/>
    </fill>
    <fill>
      <patternFill patternType="solid">
        <fgColor rgb="FFCCFFCC"/>
        <bgColor indexed="64"/>
      </patternFill>
    </fill>
    <fill>
      <patternFill patternType="solid">
        <fgColor theme="8" tint="0.79998168889431442"/>
        <bgColor indexed="64"/>
      </patternFill>
    </fill>
  </fills>
  <borders count="108">
    <border>
      <left/>
      <right/>
      <top/>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bottom style="medium">
        <color indexed="64"/>
      </bottom>
      <diagonal/>
    </border>
    <border>
      <left style="double">
        <color indexed="64"/>
      </left>
      <right style="thin">
        <color indexed="64"/>
      </right>
      <top/>
      <bottom style="medium">
        <color indexed="64"/>
      </bottom>
      <diagonal/>
    </border>
    <border>
      <left style="medium">
        <color auto="1"/>
      </left>
      <right/>
      <top style="thin">
        <color indexed="64"/>
      </top>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style="thin">
        <color indexed="64"/>
      </top>
      <bottom style="thin">
        <color indexed="64"/>
      </bottom>
      <diagonal/>
    </border>
    <border>
      <left/>
      <right style="medium">
        <color auto="1"/>
      </right>
      <top style="thin">
        <color auto="1"/>
      </top>
      <bottom style="thin">
        <color auto="1"/>
      </bottom>
      <diagonal/>
    </border>
    <border>
      <left style="double">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double">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style="hair">
        <color indexed="64"/>
      </right>
      <top/>
      <bottom style="medium">
        <color indexed="64"/>
      </bottom>
      <diagonal/>
    </border>
    <border>
      <left style="thin">
        <color indexed="64"/>
      </left>
      <right style="hair">
        <color indexed="64"/>
      </right>
      <top style="medium">
        <color indexed="64"/>
      </top>
      <bottom style="double">
        <color indexed="64"/>
      </bottom>
      <diagonal/>
    </border>
    <border>
      <left style="hair">
        <color indexed="64"/>
      </left>
      <right style="thin">
        <color indexed="64"/>
      </right>
      <top style="medium">
        <color indexed="64"/>
      </top>
      <bottom style="double">
        <color indexed="64"/>
      </bottom>
      <diagonal/>
    </border>
    <border>
      <left style="medium">
        <color rgb="FF7030A0"/>
      </left>
      <right style="thin">
        <color indexed="64"/>
      </right>
      <top style="medium">
        <color rgb="FF7030A0"/>
      </top>
      <bottom style="medium">
        <color indexed="64"/>
      </bottom>
      <diagonal/>
    </border>
    <border>
      <left style="thin">
        <color indexed="64"/>
      </left>
      <right style="thin">
        <color indexed="64"/>
      </right>
      <top style="medium">
        <color rgb="FF7030A0"/>
      </top>
      <bottom style="medium">
        <color indexed="64"/>
      </bottom>
      <diagonal/>
    </border>
    <border>
      <left style="thin">
        <color indexed="64"/>
      </left>
      <right style="medium">
        <color rgb="FF7030A0"/>
      </right>
      <top style="medium">
        <color rgb="FF7030A0"/>
      </top>
      <bottom style="medium">
        <color indexed="64"/>
      </bottom>
      <diagonal/>
    </border>
    <border>
      <left style="medium">
        <color rgb="FF7030A0"/>
      </left>
      <right style="thin">
        <color auto="1"/>
      </right>
      <top style="medium">
        <color indexed="64"/>
      </top>
      <bottom style="medium">
        <color rgb="FF7030A0"/>
      </bottom>
      <diagonal/>
    </border>
    <border>
      <left style="thin">
        <color auto="1"/>
      </left>
      <right style="thin">
        <color auto="1"/>
      </right>
      <top style="medium">
        <color indexed="64"/>
      </top>
      <bottom style="medium">
        <color rgb="FF7030A0"/>
      </bottom>
      <diagonal/>
    </border>
    <border>
      <left style="thin">
        <color auto="1"/>
      </left>
      <right style="medium">
        <color rgb="FF7030A0"/>
      </right>
      <top style="medium">
        <color indexed="64"/>
      </top>
      <bottom style="medium">
        <color rgb="FF7030A0"/>
      </bottom>
      <diagonal/>
    </border>
    <border>
      <left/>
      <right style="thin">
        <color indexed="64"/>
      </right>
      <top style="thin">
        <color indexed="64"/>
      </top>
      <bottom style="medium">
        <color indexed="64"/>
      </bottom>
      <diagonal/>
    </border>
    <border>
      <left style="medium">
        <color rgb="FFC00000"/>
      </left>
      <right style="thin">
        <color auto="1"/>
      </right>
      <top style="medium">
        <color rgb="FFC00000"/>
      </top>
      <bottom style="medium">
        <color indexed="64"/>
      </bottom>
      <diagonal/>
    </border>
    <border>
      <left style="thin">
        <color auto="1"/>
      </left>
      <right style="medium">
        <color rgb="FFC00000"/>
      </right>
      <top style="medium">
        <color rgb="FFC00000"/>
      </top>
      <bottom style="medium">
        <color indexed="64"/>
      </bottom>
      <diagonal/>
    </border>
    <border>
      <left style="thin">
        <color theme="1"/>
      </left>
      <right style="thin">
        <color theme="1"/>
      </right>
      <top style="medium">
        <color rgb="FF00B050"/>
      </top>
      <bottom style="medium">
        <color theme="1"/>
      </bottom>
      <diagonal/>
    </border>
    <border>
      <left style="thin">
        <color theme="1"/>
      </left>
      <right style="medium">
        <color rgb="FF00B050"/>
      </right>
      <top style="medium">
        <color rgb="FF00B050"/>
      </top>
      <bottom style="medium">
        <color theme="1"/>
      </bottom>
      <diagonal/>
    </border>
    <border>
      <left style="thin">
        <color theme="1"/>
      </left>
      <right style="thin">
        <color theme="1"/>
      </right>
      <top style="medium">
        <color theme="1"/>
      </top>
      <bottom style="medium">
        <color rgb="FF00B050"/>
      </bottom>
      <diagonal/>
    </border>
    <border>
      <left style="thin">
        <color theme="1"/>
      </left>
      <right style="medium">
        <color rgb="FF00B050"/>
      </right>
      <top style="medium">
        <color theme="1"/>
      </top>
      <bottom style="medium">
        <color rgb="FF00B050"/>
      </bottom>
      <diagonal/>
    </border>
    <border>
      <left/>
      <right style="thin">
        <color theme="1"/>
      </right>
      <top style="medium">
        <color rgb="FF00B050"/>
      </top>
      <bottom style="medium">
        <color theme="1"/>
      </bottom>
      <diagonal/>
    </border>
    <border>
      <left/>
      <right style="thin">
        <color theme="1"/>
      </right>
      <top style="medium">
        <color theme="1"/>
      </top>
      <bottom style="medium">
        <color rgb="FF00B050"/>
      </bottom>
      <diagonal/>
    </border>
    <border>
      <left style="medium">
        <color rgb="FFC00000"/>
      </left>
      <right style="thin">
        <color auto="1"/>
      </right>
      <top style="medium">
        <color auto="1"/>
      </top>
      <bottom style="medium">
        <color rgb="FFC00000"/>
      </bottom>
      <diagonal/>
    </border>
    <border>
      <left style="thin">
        <color auto="1"/>
      </left>
      <right style="medium">
        <color rgb="FFC00000"/>
      </right>
      <top style="medium">
        <color auto="1"/>
      </top>
      <bottom style="medium">
        <color rgb="FFC00000"/>
      </bottom>
      <diagonal/>
    </border>
    <border>
      <left style="medium">
        <color rgb="FFFF0000"/>
      </left>
      <right style="thin">
        <color indexed="64"/>
      </right>
      <top style="medium">
        <color rgb="FFFF0000"/>
      </top>
      <bottom style="medium">
        <color indexed="64"/>
      </bottom>
      <diagonal/>
    </border>
    <border>
      <left style="thin">
        <color indexed="64"/>
      </left>
      <right style="thin">
        <color indexed="64"/>
      </right>
      <top style="medium">
        <color rgb="FFFF0000"/>
      </top>
      <bottom style="medium">
        <color indexed="64"/>
      </bottom>
      <diagonal/>
    </border>
    <border>
      <left style="medium">
        <color rgb="FFFF0000"/>
      </left>
      <right style="thin">
        <color indexed="64"/>
      </right>
      <top style="medium">
        <color indexed="64"/>
      </top>
      <bottom style="medium">
        <color rgb="FFFF0000"/>
      </bottom>
      <diagonal/>
    </border>
    <border>
      <left style="thin">
        <color indexed="64"/>
      </left>
      <right style="thin">
        <color indexed="64"/>
      </right>
      <top style="medium">
        <color indexed="64"/>
      </top>
      <bottom style="medium">
        <color rgb="FFFF0000"/>
      </bottom>
      <diagonal/>
    </border>
    <border>
      <left style="thin">
        <color indexed="64"/>
      </left>
      <right style="medium">
        <color rgb="FFFF0000"/>
      </right>
      <top style="medium">
        <color indexed="64"/>
      </top>
      <bottom style="medium">
        <color rgb="FFFF0000"/>
      </bottom>
      <diagonal/>
    </border>
    <border>
      <left style="medium">
        <color indexed="64"/>
      </left>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theme="1"/>
      </top>
      <bottom style="thin">
        <color indexed="64"/>
      </bottom>
      <diagonal/>
    </border>
    <border>
      <left style="medium">
        <color indexed="64"/>
      </left>
      <right/>
      <top/>
      <bottom/>
      <diagonal/>
    </border>
    <border>
      <left style="medium">
        <color indexed="64"/>
      </left>
      <right/>
      <top/>
      <bottom style="thin">
        <color theme="1"/>
      </bottom>
      <diagonal/>
    </border>
    <border>
      <left style="thin">
        <color indexed="64"/>
      </left>
      <right style="medium">
        <color indexed="64"/>
      </right>
      <top style="medium">
        <color rgb="FFFF0000"/>
      </top>
      <bottom style="medium">
        <color indexed="64"/>
      </bottom>
      <diagonal/>
    </border>
    <border>
      <left style="medium">
        <color theme="1"/>
      </left>
      <right/>
      <top style="thin">
        <color theme="1"/>
      </top>
      <bottom style="thin">
        <color indexed="64"/>
      </bottom>
      <diagonal/>
    </border>
    <border>
      <left/>
      <right style="medium">
        <color theme="1"/>
      </right>
      <top style="thin">
        <color theme="1"/>
      </top>
      <bottom style="thin">
        <color auto="1"/>
      </bottom>
      <diagonal/>
    </border>
    <border>
      <left style="medium">
        <color theme="1"/>
      </left>
      <right/>
      <top/>
      <bottom/>
      <diagonal/>
    </border>
    <border>
      <left/>
      <right style="medium">
        <color theme="1"/>
      </right>
      <top/>
      <bottom/>
      <diagonal/>
    </border>
    <border>
      <left style="medium">
        <color theme="1"/>
      </left>
      <right/>
      <top/>
      <bottom style="thin">
        <color theme="1"/>
      </bottom>
      <diagonal/>
    </border>
    <border>
      <left/>
      <right style="medium">
        <color theme="1"/>
      </right>
      <top/>
      <bottom style="thin">
        <color indexed="64"/>
      </bottom>
      <diagonal/>
    </border>
    <border>
      <left style="medium">
        <color theme="1"/>
      </left>
      <right/>
      <top style="thin">
        <color indexed="64"/>
      </top>
      <bottom style="thin">
        <color indexed="64"/>
      </bottom>
      <diagonal/>
    </border>
    <border>
      <left/>
      <right style="medium">
        <color theme="1"/>
      </right>
      <top style="thin">
        <color auto="1"/>
      </top>
      <bottom style="thin">
        <color auto="1"/>
      </bottom>
      <diagonal/>
    </border>
    <border>
      <left style="medium">
        <color theme="1"/>
      </left>
      <right/>
      <top/>
      <bottom style="thin">
        <color indexed="64"/>
      </bottom>
      <diagonal/>
    </border>
    <border>
      <left style="medium">
        <color theme="1"/>
      </left>
      <right/>
      <top/>
      <bottom style="medium">
        <color theme="1"/>
      </bottom>
      <diagonal/>
    </border>
    <border>
      <left/>
      <right style="medium">
        <color theme="1"/>
      </right>
      <top/>
      <bottom style="medium">
        <color theme="1"/>
      </bottom>
      <diagonal/>
    </border>
    <border>
      <left style="medium">
        <color theme="1"/>
      </left>
      <right/>
      <top style="medium">
        <color theme="1"/>
      </top>
      <bottom style="thin">
        <color auto="1"/>
      </bottom>
      <diagonal/>
    </border>
    <border>
      <left/>
      <right style="medium">
        <color theme="1"/>
      </right>
      <top style="medium">
        <color theme="1"/>
      </top>
      <bottom style="thin">
        <color auto="1"/>
      </bottom>
      <diagonal/>
    </border>
    <border>
      <left/>
      <right style="medium">
        <color theme="1"/>
      </right>
      <top/>
      <bottom style="thin">
        <color theme="1"/>
      </bottom>
      <diagonal/>
    </border>
    <border>
      <left style="medium">
        <color theme="1"/>
      </left>
      <right/>
      <top style="thin">
        <color indexed="64"/>
      </top>
      <bottom/>
      <diagonal/>
    </border>
    <border>
      <left/>
      <right style="medium">
        <color theme="1"/>
      </right>
      <top style="thin">
        <color indexed="64"/>
      </top>
      <bottom/>
      <diagonal/>
    </border>
  </borders>
  <cellStyleXfs count="4">
    <xf numFmtId="0" fontId="0" fillId="0" borderId="0"/>
    <xf numFmtId="0" fontId="2" fillId="0" borderId="0">
      <alignment vertical="center"/>
    </xf>
    <xf numFmtId="0" fontId="1" fillId="0" borderId="0">
      <alignment vertical="center"/>
    </xf>
    <xf numFmtId="9" fontId="3" fillId="0" borderId="0" applyFont="0" applyFill="0" applyBorder="0" applyAlignment="0" applyProtection="0">
      <alignment vertical="center"/>
    </xf>
  </cellStyleXfs>
  <cellXfs count="195">
    <xf numFmtId="0" fontId="0" fillId="0" borderId="0" xfId="0"/>
    <xf numFmtId="0" fontId="0" fillId="0" borderId="0" xfId="0" applyAlignment="1">
      <alignment horizontal="left"/>
    </xf>
    <xf numFmtId="0" fontId="0" fillId="0" borderId="0" xfId="0"/>
    <xf numFmtId="0" fontId="3" fillId="0" borderId="0" xfId="0" applyFont="1" applyAlignment="1">
      <alignment horizontal="left"/>
    </xf>
    <xf numFmtId="0" fontId="3" fillId="0" borderId="0" xfId="0" applyFont="1"/>
    <xf numFmtId="0" fontId="3" fillId="0" borderId="0" xfId="0" applyFont="1"/>
    <xf numFmtId="0" fontId="8" fillId="0" borderId="0" xfId="0" applyFont="1"/>
    <xf numFmtId="0" fontId="8" fillId="0" borderId="0" xfId="0" applyFont="1"/>
    <xf numFmtId="0" fontId="9" fillId="0" borderId="0" xfId="0" applyFont="1"/>
    <xf numFmtId="0" fontId="0" fillId="0" borderId="0" xfId="0" applyBorder="1" applyAlignment="1">
      <alignment horizontal="center"/>
    </xf>
    <xf numFmtId="0" fontId="5" fillId="0" borderId="1" xfId="0" applyFont="1" applyBorder="1" applyAlignment="1">
      <alignment horizontal="center"/>
    </xf>
    <xf numFmtId="0" fontId="8" fillId="0" borderId="2" xfId="0" applyFont="1" applyBorder="1" applyAlignment="1">
      <alignment horizontal="center" vertical="center" textRotation="255"/>
    </xf>
    <xf numFmtId="0" fontId="8" fillId="0" borderId="3" xfId="0" applyFont="1" applyBorder="1" applyAlignment="1">
      <alignment horizontal="center" vertical="center" textRotation="255" wrapText="1"/>
    </xf>
    <xf numFmtId="0" fontId="8" fillId="0" borderId="4" xfId="0" applyFont="1" applyBorder="1" applyAlignment="1">
      <alignment horizontal="center" vertical="center" wrapText="1"/>
    </xf>
    <xf numFmtId="0" fontId="0" fillId="0" borderId="1" xfId="0" applyBorder="1" applyAlignment="1">
      <alignment horizontal="right"/>
    </xf>
    <xf numFmtId="0" fontId="14" fillId="0" borderId="0" xfId="0" applyFont="1" applyAlignment="1">
      <alignment horizontal="right" vertical="center"/>
    </xf>
    <xf numFmtId="0" fontId="0" fillId="0" borderId="0" xfId="0" applyAlignment="1">
      <alignment vertical="center"/>
    </xf>
    <xf numFmtId="0" fontId="0" fillId="0" borderId="0" xfId="0" applyAlignment="1">
      <alignment horizontal="right"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10" fillId="0" borderId="6" xfId="0" applyFont="1" applyBorder="1" applyAlignment="1">
      <alignment horizontal="center" vertical="center"/>
    </xf>
    <xf numFmtId="0" fontId="0" fillId="0" borderId="8" xfId="0" applyBorder="1" applyAlignment="1">
      <alignment horizontal="center" vertical="center"/>
    </xf>
    <xf numFmtId="0" fontId="11" fillId="0" borderId="1" xfId="0" applyFont="1" applyBorder="1" applyAlignment="1">
      <alignment vertical="center"/>
    </xf>
    <xf numFmtId="0" fontId="0" fillId="0" borderId="10"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3" xfId="0" applyBorder="1" applyAlignment="1">
      <alignment horizontal="center" vertical="center"/>
    </xf>
    <xf numFmtId="0" fontId="0" fillId="0" borderId="13" xfId="0" applyBorder="1" applyAlignment="1">
      <alignment horizontal="center" vertical="center"/>
    </xf>
    <xf numFmtId="0" fontId="0" fillId="0" borderId="17" xfId="0"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56" fontId="0" fillId="0" borderId="13" xfId="0" applyNumberFormat="1" applyBorder="1" applyAlignment="1">
      <alignment horizontal="right" vertical="center"/>
    </xf>
    <xf numFmtId="0" fontId="0" fillId="0" borderId="10" xfId="0" quotePrefix="1" applyBorder="1" applyAlignment="1">
      <alignment horizontal="center" vertical="center"/>
    </xf>
    <xf numFmtId="0" fontId="0" fillId="0" borderId="38" xfId="0" applyBorder="1" applyAlignment="1">
      <alignment horizontal="center" vertical="center"/>
    </xf>
    <xf numFmtId="0" fontId="0" fillId="0" borderId="22" xfId="0" applyBorder="1" applyAlignment="1">
      <alignment horizontal="center" vertical="center"/>
    </xf>
    <xf numFmtId="0" fontId="0" fillId="0" borderId="39" xfId="0" applyBorder="1" applyAlignment="1">
      <alignment horizontal="center" vertical="center"/>
    </xf>
    <xf numFmtId="0" fontId="0" fillId="0" borderId="28"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36"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16" fillId="0" borderId="0" xfId="0" applyFont="1" applyAlignment="1">
      <alignment horizontal="left" vertical="center"/>
    </xf>
    <xf numFmtId="0" fontId="0" fillId="0" borderId="16" xfId="0" quotePrefix="1" applyBorder="1" applyAlignment="1">
      <alignment horizontal="center" vertical="center"/>
    </xf>
    <xf numFmtId="0" fontId="0" fillId="0" borderId="25" xfId="0" applyBorder="1" applyAlignment="1">
      <alignment horizontal="left" vertical="top" wrapText="1"/>
    </xf>
    <xf numFmtId="0" fontId="15" fillId="0" borderId="11" xfId="0" applyFont="1" applyBorder="1" applyAlignment="1">
      <alignment horizontal="left" vertical="top" wrapText="1"/>
    </xf>
    <xf numFmtId="0" fontId="0" fillId="0" borderId="45" xfId="0" applyBorder="1" applyAlignment="1">
      <alignment horizontal="left" vertical="top" wrapText="1"/>
    </xf>
    <xf numFmtId="0" fontId="15" fillId="0" borderId="16" xfId="0" applyFont="1" applyBorder="1" applyAlignment="1">
      <alignment horizontal="left" vertical="top" wrapText="1"/>
    </xf>
    <xf numFmtId="0" fontId="0" fillId="0" borderId="46" xfId="0" applyBorder="1" applyAlignment="1">
      <alignment horizontal="left" vertical="top" wrapText="1"/>
    </xf>
    <xf numFmtId="0" fontId="15" fillId="0" borderId="47" xfId="0" applyFont="1" applyBorder="1" applyAlignment="1">
      <alignment horizontal="left" vertical="top" wrapText="1"/>
    </xf>
    <xf numFmtId="0" fontId="0" fillId="0" borderId="48" xfId="0" applyBorder="1" applyAlignment="1">
      <alignment horizontal="left" vertical="top" wrapText="1"/>
    </xf>
    <xf numFmtId="0" fontId="15" fillId="0" borderId="49" xfId="0" applyFont="1" applyBorder="1" applyAlignment="1">
      <alignment horizontal="left" vertical="top" wrapText="1"/>
    </xf>
    <xf numFmtId="0" fontId="12" fillId="0" borderId="0" xfId="0" applyFont="1" applyAlignment="1">
      <alignment horizontal="center" vertical="top"/>
    </xf>
    <xf numFmtId="0" fontId="5" fillId="0" borderId="0" xfId="0" applyFont="1" applyAlignment="1">
      <alignment horizontal="left" vertical="top"/>
    </xf>
    <xf numFmtId="0" fontId="6" fillId="0" borderId="0" xfId="0" applyFont="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wrapText="1"/>
    </xf>
    <xf numFmtId="0" fontId="7" fillId="0" borderId="0" xfId="0" applyFont="1" applyAlignment="1">
      <alignment horizontal="left" vertical="top"/>
    </xf>
    <xf numFmtId="0" fontId="7" fillId="0" borderId="0" xfId="0" applyFont="1" applyAlignment="1">
      <alignment vertical="top" wrapText="1"/>
    </xf>
    <xf numFmtId="0" fontId="7" fillId="0" borderId="0" xfId="0" applyFont="1" applyAlignment="1">
      <alignment horizontal="center" vertical="top"/>
    </xf>
    <xf numFmtId="0" fontId="0" fillId="0" borderId="0" xfId="0" applyAlignment="1">
      <alignment horizontal="left" vertical="center"/>
    </xf>
    <xf numFmtId="0" fontId="13" fillId="0" borderId="0" xfId="0" applyFont="1" applyAlignment="1">
      <alignment horizontal="right" vertical="center"/>
    </xf>
    <xf numFmtId="0" fontId="0" fillId="0" borderId="0"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quotePrefix="1" applyBorder="1" applyAlignment="1">
      <alignment horizontal="center" vertical="center"/>
    </xf>
    <xf numFmtId="0" fontId="0" fillId="0" borderId="54" xfId="0" quotePrefix="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9" fontId="0" fillId="0" borderId="63" xfId="3" applyFont="1" applyBorder="1" applyAlignment="1">
      <alignment vertical="center"/>
    </xf>
    <xf numFmtId="9" fontId="0" fillId="0" borderId="64" xfId="3" applyFont="1" applyBorder="1" applyAlignment="1">
      <alignment vertical="center"/>
    </xf>
    <xf numFmtId="9" fontId="0" fillId="0" borderId="65" xfId="3" applyFont="1" applyBorder="1" applyAlignment="1">
      <alignment vertical="center"/>
    </xf>
    <xf numFmtId="9" fontId="0" fillId="0" borderId="71" xfId="3" applyFont="1" applyBorder="1" applyAlignment="1">
      <alignment vertical="center"/>
    </xf>
    <xf numFmtId="9" fontId="0" fillId="0" borderId="72" xfId="3" applyFont="1" applyBorder="1" applyAlignment="1">
      <alignment vertical="center"/>
    </xf>
    <xf numFmtId="9" fontId="0" fillId="0" borderId="74" xfId="3" applyFont="1" applyBorder="1" applyAlignment="1">
      <alignment vertical="center"/>
    </xf>
    <xf numFmtId="9" fontId="0" fillId="0" borderId="75" xfId="3" applyFont="1" applyBorder="1" applyAlignment="1">
      <alignment vertical="center"/>
    </xf>
    <xf numFmtId="9" fontId="0" fillId="0" borderId="76" xfId="3" applyFont="1" applyBorder="1" applyAlignment="1">
      <alignment vertical="center"/>
    </xf>
    <xf numFmtId="0" fontId="0" fillId="0" borderId="0" xfId="0" applyFill="1" applyBorder="1" applyAlignment="1">
      <alignment horizontal="center" vertical="center"/>
    </xf>
    <xf numFmtId="0" fontId="0" fillId="0" borderId="0" xfId="0" applyFill="1" applyAlignment="1">
      <alignment vertical="center"/>
    </xf>
    <xf numFmtId="0" fontId="0" fillId="2" borderId="35" xfId="0" applyFill="1" applyBorder="1" applyAlignment="1">
      <alignment horizontal="center" vertical="center"/>
    </xf>
    <xf numFmtId="0" fontId="0" fillId="2" borderId="77" xfId="0" applyFill="1" applyBorder="1" applyAlignment="1">
      <alignment horizontal="center" vertical="center"/>
    </xf>
    <xf numFmtId="0" fontId="0" fillId="2" borderId="78" xfId="0" applyFill="1" applyBorder="1" applyAlignment="1">
      <alignment horizontal="center" vertical="center"/>
    </xf>
    <xf numFmtId="9" fontId="17" fillId="0" borderId="0" xfId="3" applyFont="1" applyFill="1" applyBorder="1" applyAlignment="1">
      <alignment horizontal="center" vertical="center"/>
    </xf>
    <xf numFmtId="9" fontId="0" fillId="0" borderId="0" xfId="3" applyFont="1" applyFill="1" applyBorder="1" applyAlignment="1">
      <alignment horizontal="center" vertical="center"/>
    </xf>
    <xf numFmtId="9" fontId="3" fillId="0" borderId="80" xfId="3" applyFont="1" applyFill="1" applyBorder="1" applyAlignment="1">
      <alignment horizontal="center" vertical="center"/>
    </xf>
    <xf numFmtId="0" fontId="0" fillId="0" borderId="82" xfId="0" applyBorder="1" applyAlignment="1">
      <alignment horizontal="left" vertical="top" wrapText="1"/>
    </xf>
    <xf numFmtId="0" fontId="15" fillId="0" borderId="4" xfId="0" applyFont="1" applyBorder="1" applyAlignment="1">
      <alignment horizontal="left" vertical="top" wrapText="1"/>
    </xf>
    <xf numFmtId="9" fontId="3" fillId="0" borderId="79" xfId="3" applyFont="1" applyFill="1" applyBorder="1" applyAlignment="1">
      <alignment horizontal="center" vertical="center"/>
    </xf>
    <xf numFmtId="9" fontId="3" fillId="0" borderId="81" xfId="3" applyFont="1" applyFill="1" applyBorder="1" applyAlignment="1">
      <alignment horizontal="center" vertical="center"/>
    </xf>
    <xf numFmtId="0" fontId="0" fillId="0" borderId="5" xfId="0" quotePrefix="1" applyBorder="1" applyAlignment="1">
      <alignment horizontal="center" vertical="center"/>
    </xf>
    <xf numFmtId="0" fontId="0" fillId="0" borderId="7" xfId="0" quotePrefix="1" applyBorder="1" applyAlignment="1">
      <alignment horizontal="center" vertical="center"/>
    </xf>
    <xf numFmtId="0" fontId="0" fillId="0" borderId="88" xfId="0" applyBorder="1" applyAlignment="1">
      <alignment horizontal="left" vertical="top" wrapText="1"/>
    </xf>
    <xf numFmtId="0" fontId="0" fillId="0" borderId="89" xfId="0" applyBorder="1" applyAlignment="1">
      <alignment horizontal="left" vertical="top" wrapText="1"/>
    </xf>
    <xf numFmtId="0" fontId="0" fillId="0" borderId="83" xfId="0" applyBorder="1" applyAlignment="1">
      <alignment vertical="top" wrapText="1"/>
    </xf>
    <xf numFmtId="0" fontId="0" fillId="0" borderId="90" xfId="0" applyBorder="1" applyAlignment="1">
      <alignment horizontal="left" vertical="top" wrapText="1"/>
    </xf>
    <xf numFmtId="56" fontId="0" fillId="0" borderId="84" xfId="0" applyNumberFormat="1" applyFont="1" applyBorder="1" applyAlignment="1">
      <alignment horizontal="right" vertical="center"/>
    </xf>
    <xf numFmtId="0" fontId="0" fillId="0" borderId="85" xfId="0" applyFont="1" applyBorder="1" applyAlignment="1">
      <alignment horizontal="center" vertical="center"/>
    </xf>
    <xf numFmtId="0" fontId="0" fillId="0" borderId="86" xfId="0" applyFont="1" applyBorder="1" applyAlignment="1">
      <alignment horizontal="center" vertical="center"/>
    </xf>
    <xf numFmtId="0" fontId="0" fillId="0" borderId="84" xfId="0" applyFont="1" applyBorder="1" applyAlignment="1">
      <alignment vertical="center"/>
    </xf>
    <xf numFmtId="0" fontId="0" fillId="0" borderId="86" xfId="0" applyFont="1" applyBorder="1" applyAlignment="1">
      <alignment vertical="center"/>
    </xf>
    <xf numFmtId="0" fontId="0" fillId="0" borderId="85" xfId="0" applyFont="1" applyBorder="1" applyAlignment="1">
      <alignment vertical="center"/>
    </xf>
    <xf numFmtId="0" fontId="0" fillId="0" borderId="0" xfId="0" applyFont="1" applyAlignment="1">
      <alignment vertical="center"/>
    </xf>
    <xf numFmtId="56" fontId="0" fillId="0" borderId="6" xfId="0" applyNumberFormat="1" applyFont="1" applyBorder="1" applyAlignment="1">
      <alignment horizontal="right" vertical="center"/>
    </xf>
    <xf numFmtId="0" fontId="0" fillId="0" borderId="5" xfId="0" applyFont="1" applyBorder="1" applyAlignment="1">
      <alignment horizontal="center" vertical="center"/>
    </xf>
    <xf numFmtId="0" fontId="0" fillId="0" borderId="7" xfId="0" applyFont="1" applyBorder="1" applyAlignment="1">
      <alignment horizontal="center" vertical="center"/>
    </xf>
    <xf numFmtId="0" fontId="0" fillId="0" borderId="6" xfId="0" applyFont="1" applyBorder="1" applyAlignment="1">
      <alignment vertical="center"/>
    </xf>
    <xf numFmtId="0" fontId="0" fillId="0" borderId="7" xfId="0" applyFont="1" applyBorder="1" applyAlignment="1">
      <alignment vertical="center"/>
    </xf>
    <xf numFmtId="0" fontId="0" fillId="0" borderId="5" xfId="0" applyFont="1" applyBorder="1" applyAlignment="1">
      <alignment vertical="center"/>
    </xf>
    <xf numFmtId="56" fontId="0" fillId="0" borderId="2" xfId="0" applyNumberFormat="1" applyFont="1" applyBorder="1" applyAlignment="1">
      <alignment horizontal="right" vertical="center"/>
    </xf>
    <xf numFmtId="0" fontId="0" fillId="0" borderId="3" xfId="0" applyFont="1" applyBorder="1" applyAlignment="1">
      <alignment horizontal="center" vertical="center"/>
    </xf>
    <xf numFmtId="0" fontId="0" fillId="0" borderId="8" xfId="0" applyFont="1" applyBorder="1" applyAlignment="1">
      <alignment horizontal="center" vertical="center"/>
    </xf>
    <xf numFmtId="0" fontId="0" fillId="0" borderId="13" xfId="0" applyFont="1" applyBorder="1" applyAlignment="1">
      <alignment vertical="center"/>
    </xf>
    <xf numFmtId="0" fontId="0" fillId="0" borderId="20" xfId="0" applyFont="1" applyBorder="1" applyAlignment="1">
      <alignment vertical="center"/>
    </xf>
    <xf numFmtId="0" fontId="0" fillId="0" borderId="14" xfId="0" applyFont="1" applyBorder="1" applyAlignment="1">
      <alignment vertical="center"/>
    </xf>
    <xf numFmtId="0" fontId="0" fillId="0" borderId="2" xfId="0" applyFont="1" applyBorder="1" applyAlignment="1">
      <alignment vertical="center"/>
    </xf>
    <xf numFmtId="0" fontId="0" fillId="0" borderId="8" xfId="0" applyFont="1" applyBorder="1" applyAlignment="1">
      <alignment vertical="center"/>
    </xf>
    <xf numFmtId="0" fontId="0" fillId="3" borderId="40" xfId="0" applyFont="1" applyFill="1" applyBorder="1" applyAlignment="1">
      <alignment horizontal="center" vertical="center"/>
    </xf>
    <xf numFmtId="0" fontId="0" fillId="3" borderId="67" xfId="0" applyFont="1" applyFill="1" applyBorder="1" applyAlignment="1">
      <alignment vertical="center"/>
    </xf>
    <xf numFmtId="0" fontId="0" fillId="3" borderId="68" xfId="0" applyFont="1" applyFill="1" applyBorder="1" applyAlignment="1">
      <alignment vertical="center"/>
    </xf>
    <xf numFmtId="0" fontId="0" fillId="3" borderId="73" xfId="0" applyFont="1" applyFill="1" applyBorder="1" applyAlignment="1">
      <alignment vertical="center"/>
    </xf>
    <xf numFmtId="0" fontId="0" fillId="3" borderId="69" xfId="0" applyFont="1" applyFill="1" applyBorder="1" applyAlignment="1">
      <alignment vertical="center"/>
    </xf>
    <xf numFmtId="0" fontId="0" fillId="3" borderId="70" xfId="0" applyFont="1" applyFill="1" applyBorder="1" applyAlignment="1">
      <alignment vertical="center"/>
    </xf>
    <xf numFmtId="0" fontId="0" fillId="3" borderId="66" xfId="0" applyFont="1" applyFill="1" applyBorder="1" applyAlignment="1">
      <alignment vertical="center"/>
    </xf>
    <xf numFmtId="0" fontId="0" fillId="3" borderId="40" xfId="0" applyFont="1" applyFill="1" applyBorder="1" applyAlignment="1">
      <alignment vertical="center"/>
    </xf>
    <xf numFmtId="0" fontId="0" fillId="3" borderId="60" xfId="0" applyFont="1" applyFill="1" applyBorder="1" applyAlignment="1">
      <alignment vertical="center"/>
    </xf>
    <xf numFmtId="0" fontId="0" fillId="3" borderId="61" xfId="0" applyFont="1" applyFill="1" applyBorder="1" applyAlignment="1">
      <alignment vertical="center"/>
    </xf>
    <xf numFmtId="0" fontId="0" fillId="3" borderId="62" xfId="0" applyFont="1" applyFill="1" applyBorder="1" applyAlignment="1">
      <alignment vertical="center"/>
    </xf>
    <xf numFmtId="0" fontId="0" fillId="0" borderId="0" xfId="0" applyFont="1" applyAlignment="1">
      <alignment horizontal="right" vertical="center"/>
    </xf>
    <xf numFmtId="0" fontId="0" fillId="0" borderId="0" xfId="0" applyFont="1" applyAlignment="1">
      <alignment horizontal="center" vertical="center"/>
    </xf>
    <xf numFmtId="0" fontId="0" fillId="2" borderId="91" xfId="0" applyFill="1" applyBorder="1" applyAlignment="1">
      <alignment horizontal="center" vertical="center"/>
    </xf>
    <xf numFmtId="0" fontId="0" fillId="2" borderId="87" xfId="0" applyFill="1" applyBorder="1" applyAlignment="1">
      <alignment horizontal="center" vertical="center"/>
    </xf>
    <xf numFmtId="0" fontId="0" fillId="0" borderId="92" xfId="0" applyBorder="1" applyAlignment="1">
      <alignment horizontal="left" vertical="top" wrapText="1"/>
    </xf>
    <xf numFmtId="0" fontId="0" fillId="0" borderId="94" xfId="0" applyBorder="1" applyAlignment="1">
      <alignment horizontal="left" vertical="top" wrapText="1"/>
    </xf>
    <xf numFmtId="0" fontId="0" fillId="0" borderId="95" xfId="0" applyBorder="1" applyAlignment="1">
      <alignment vertical="top" wrapText="1"/>
    </xf>
    <xf numFmtId="0" fontId="0" fillId="0" borderId="96" xfId="0" applyBorder="1" applyAlignment="1">
      <alignment horizontal="left" vertical="top" wrapText="1"/>
    </xf>
    <xf numFmtId="0" fontId="15" fillId="0" borderId="97" xfId="0" applyFont="1" applyBorder="1" applyAlignment="1">
      <alignment horizontal="left" vertical="top" wrapText="1"/>
    </xf>
    <xf numFmtId="0" fontId="0" fillId="0" borderId="98" xfId="0" applyBorder="1" applyAlignment="1">
      <alignment horizontal="left" vertical="top" wrapText="1"/>
    </xf>
    <xf numFmtId="0" fontId="0" fillId="0" borderId="100" xfId="0" applyBorder="1" applyAlignment="1">
      <alignment horizontal="left" vertical="top" wrapText="1"/>
    </xf>
    <xf numFmtId="0" fontId="0" fillId="0" borderId="101" xfId="0" applyBorder="1" applyAlignment="1">
      <alignment horizontal="left" vertical="top" wrapText="1"/>
    </xf>
    <xf numFmtId="0" fontId="15" fillId="0" borderId="102" xfId="0" applyFont="1" applyBorder="1" applyAlignment="1">
      <alignment horizontal="left" vertical="top" wrapText="1"/>
    </xf>
    <xf numFmtId="0" fontId="0" fillId="0" borderId="103" xfId="0" applyBorder="1" applyAlignment="1">
      <alignment horizontal="left" vertical="top" wrapText="1"/>
    </xf>
    <xf numFmtId="0" fontId="15" fillId="0" borderId="105" xfId="0" applyFont="1" applyBorder="1" applyAlignment="1">
      <alignment horizontal="left" vertical="top" wrapText="1"/>
    </xf>
    <xf numFmtId="0" fontId="3" fillId="0" borderId="0" xfId="0" applyFont="1" applyAlignment="1">
      <alignment horizontal="left" vertical="top" wrapText="1"/>
    </xf>
    <xf numFmtId="0" fontId="3" fillId="0" borderId="0" xfId="0" applyFont="1" applyBorder="1" applyAlignment="1">
      <alignment horizontal="left" vertical="top" wrapText="1"/>
    </xf>
    <xf numFmtId="0" fontId="18" fillId="0" borderId="49" xfId="0" applyFont="1" applyFill="1" applyBorder="1" applyAlignment="1">
      <alignment horizontal="left" vertical="top" wrapText="1"/>
    </xf>
    <xf numFmtId="0" fontId="18" fillId="0" borderId="93" xfId="0" applyFont="1" applyFill="1" applyBorder="1" applyAlignment="1">
      <alignment horizontal="left" vertical="top" wrapText="1"/>
    </xf>
    <xf numFmtId="0" fontId="18" fillId="0" borderId="99" xfId="0" applyFont="1" applyFill="1" applyBorder="1" applyAlignment="1">
      <alignment horizontal="left" vertical="top" wrapText="1"/>
    </xf>
    <xf numFmtId="0" fontId="0" fillId="0" borderId="106" xfId="0" applyBorder="1" applyAlignment="1">
      <alignment horizontal="left" vertical="top" wrapText="1"/>
    </xf>
    <xf numFmtId="0" fontId="0" fillId="0" borderId="107" xfId="0" applyBorder="1" applyAlignment="1">
      <alignment vertical="top" wrapText="1"/>
    </xf>
    <xf numFmtId="0" fontId="18" fillId="0" borderId="104" xfId="0" applyFont="1" applyFill="1" applyBorder="1" applyAlignment="1">
      <alignment horizontal="left" vertical="top"/>
    </xf>
    <xf numFmtId="0" fontId="18" fillId="0" borderId="107" xfId="0" applyFont="1" applyFill="1" applyBorder="1" applyAlignment="1">
      <alignment horizontal="left" vertical="top" wrapText="1"/>
    </xf>
    <xf numFmtId="0" fontId="18" fillId="0" borderId="97" xfId="0" applyFont="1" applyFill="1" applyBorder="1" applyAlignment="1">
      <alignment horizontal="left" vertical="top"/>
    </xf>
    <xf numFmtId="0" fontId="18" fillId="0" borderId="99" xfId="0" applyFont="1" applyFill="1" applyBorder="1" applyAlignment="1">
      <alignment horizontal="left" vertical="top"/>
    </xf>
    <xf numFmtId="0" fontId="18" fillId="0" borderId="93" xfId="0" applyFont="1" applyFill="1" applyBorder="1" applyAlignment="1">
      <alignment horizontal="left" vertical="top"/>
    </xf>
    <xf numFmtId="14" fontId="13" fillId="0" borderId="1" xfId="0" applyNumberFormat="1" applyFont="1" applyBorder="1" applyAlignment="1">
      <alignment horizontal="left" vertical="center"/>
    </xf>
    <xf numFmtId="0" fontId="8" fillId="0" borderId="30" xfId="0" applyFont="1" applyBorder="1" applyAlignment="1">
      <alignment horizontal="center" vertical="distributed" wrapText="1"/>
    </xf>
    <xf numFmtId="0" fontId="8" fillId="0" borderId="31" xfId="0" applyFont="1" applyBorder="1" applyAlignment="1">
      <alignment horizontal="center" vertical="distributed" wrapText="1"/>
    </xf>
    <xf numFmtId="0" fontId="8" fillId="0" borderId="23" xfId="0" applyFont="1" applyBorder="1" applyAlignment="1">
      <alignment horizontal="center" vertical="distributed" wrapText="1"/>
    </xf>
    <xf numFmtId="0" fontId="8" fillId="0" borderId="24" xfId="0" applyFont="1" applyBorder="1" applyAlignment="1">
      <alignment horizontal="center" vertical="distributed" wrapText="1"/>
    </xf>
    <xf numFmtId="0" fontId="11" fillId="0" borderId="1" xfId="0" applyFont="1" applyBorder="1" applyAlignment="1">
      <alignment horizontal="center" vertical="center"/>
    </xf>
    <xf numFmtId="0" fontId="8" fillId="0" borderId="23" xfId="0" applyFont="1" applyBorder="1" applyAlignment="1">
      <alignment horizontal="center" vertical="center" textRotation="255" wrapText="1"/>
    </xf>
    <xf numFmtId="0" fontId="8" fillId="0" borderId="24" xfId="0" applyFont="1" applyBorder="1" applyAlignment="1">
      <alignment horizontal="center" vertical="center" textRotation="255" wrapText="1"/>
    </xf>
    <xf numFmtId="0" fontId="8" fillId="0" borderId="27" xfId="0" applyFont="1" applyBorder="1" applyAlignment="1">
      <alignment horizontal="center" vertical="center" textRotation="255" wrapText="1"/>
    </xf>
    <xf numFmtId="0" fontId="8" fillId="0" borderId="28" xfId="0" applyFont="1" applyBorder="1" applyAlignment="1">
      <alignment horizontal="center" vertical="center" textRotation="255" wrapText="1"/>
    </xf>
    <xf numFmtId="0" fontId="0" fillId="2" borderId="29" xfId="0" applyFill="1" applyBorder="1" applyAlignment="1">
      <alignment horizontal="center" vertical="center"/>
    </xf>
    <xf numFmtId="0" fontId="0" fillId="2" borderId="19" xfId="0" applyFill="1" applyBorder="1" applyAlignment="1">
      <alignment horizontal="center" vertical="center"/>
    </xf>
    <xf numFmtId="0" fontId="8" fillId="0" borderId="21" xfId="0" applyNumberFormat="1" applyFont="1" applyBorder="1" applyAlignment="1">
      <alignment horizontal="center" vertical="center" wrapText="1"/>
    </xf>
    <xf numFmtId="0" fontId="8" fillId="0" borderId="22" xfId="0" applyNumberFormat="1" applyFont="1" applyBorder="1" applyAlignment="1">
      <alignment horizontal="center" vertical="center" wrapText="1"/>
    </xf>
    <xf numFmtId="0" fontId="8" fillId="0" borderId="25" xfId="0" applyFont="1" applyBorder="1" applyAlignment="1">
      <alignment vertical="center" wrapText="1"/>
    </xf>
    <xf numFmtId="0" fontId="8" fillId="0" borderId="26" xfId="0" applyFont="1" applyBorder="1" applyAlignment="1">
      <alignment vertical="center" wrapText="1"/>
    </xf>
    <xf numFmtId="0" fontId="8" fillId="0" borderId="11" xfId="0" applyFont="1" applyBorder="1" applyAlignment="1">
      <alignment vertical="center" wrapText="1"/>
    </xf>
    <xf numFmtId="0" fontId="20" fillId="0" borderId="0" xfId="0" applyFont="1" applyAlignment="1">
      <alignment horizontal="center" vertical="center"/>
    </xf>
    <xf numFmtId="0" fontId="0" fillId="0" borderId="30" xfId="0"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9" xfId="0" applyBorder="1" applyAlignment="1">
      <alignment horizontal="center" vertical="center"/>
    </xf>
    <xf numFmtId="0" fontId="0" fillId="0" borderId="27" xfId="0" applyBorder="1" applyAlignment="1">
      <alignment horizontal="center" vertical="center" textRotation="255"/>
    </xf>
    <xf numFmtId="0" fontId="0" fillId="0" borderId="10" xfId="0" applyBorder="1" applyAlignment="1">
      <alignment horizontal="center" vertical="center" textRotation="255"/>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11" xfId="0" applyBorder="1" applyAlignment="1">
      <alignment horizontal="center" vertical="center"/>
    </xf>
    <xf numFmtId="0" fontId="0" fillId="3" borderId="29" xfId="0" applyFont="1" applyFill="1" applyBorder="1" applyAlignment="1">
      <alignment horizontal="center" vertical="center"/>
    </xf>
    <xf numFmtId="0" fontId="0" fillId="3" borderId="19" xfId="0" applyFont="1" applyFill="1" applyBorder="1" applyAlignment="1">
      <alignment horizontal="center" vertical="center"/>
    </xf>
    <xf numFmtId="0" fontId="0" fillId="0" borderId="37"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cellXfs>
  <cellStyles count="4">
    <cellStyle name="パーセント" xfId="3" builtinId="5"/>
    <cellStyle name="標準" xfId="0" builtinId="0"/>
    <cellStyle name="標準 2" xfId="1"/>
    <cellStyle name="標準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ＭＳ Ｐゴシック"/>
                <a:ea typeface="ＭＳ Ｐゴシック"/>
                <a:cs typeface="ＭＳ Ｐゴシック"/>
              </a:defRPr>
            </a:pPr>
            <a:r>
              <a:rPr lang="ja-JP" altLang="en-US" sz="1200" baseline="0"/>
              <a:t>相談内容</a:t>
            </a:r>
          </a:p>
        </c:rich>
      </c:tx>
      <c:layout>
        <c:manualLayout>
          <c:xMode val="edge"/>
          <c:yMode val="edge"/>
          <c:x val="0.42587538201560438"/>
          <c:y val="2.3971731613892676E-2"/>
        </c:manualLayout>
      </c:layout>
      <c:overlay val="0"/>
      <c:spPr>
        <a:solidFill>
          <a:srgbClr val="FFFF99"/>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9.857294328275315E-2"/>
          <c:y val="0.13109013379725323"/>
          <c:w val="0.81674214149931879"/>
          <c:h val="0.55048333223972035"/>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相談会集計!$I$2:$T$2</c:f>
              <c:strCache>
                <c:ptCount val="12"/>
                <c:pt idx="0">
                  <c:v>パソコンの基礎</c:v>
                </c:pt>
                <c:pt idx="1">
                  <c:v>デスクトップ整理</c:v>
                </c:pt>
                <c:pt idx="2">
                  <c:v>セキュリティ</c:v>
                </c:pt>
                <c:pt idx="3">
                  <c:v>ワード</c:v>
                </c:pt>
                <c:pt idx="4">
                  <c:v>エクセル</c:v>
                </c:pt>
                <c:pt idx="5">
                  <c:v>インターネット</c:v>
                </c:pt>
                <c:pt idx="6">
                  <c:v>Ｅメール</c:v>
                </c:pt>
                <c:pt idx="7">
                  <c:v>はがき</c:v>
                </c:pt>
                <c:pt idx="8">
                  <c:v>映像・音楽メディア</c:v>
                </c:pt>
                <c:pt idx="9">
                  <c:v>周辺接続　　機器</c:v>
                </c:pt>
                <c:pt idx="10">
                  <c:v>デジカメ</c:v>
                </c:pt>
                <c:pt idx="11">
                  <c:v>その他</c:v>
                </c:pt>
              </c:strCache>
            </c:strRef>
          </c:cat>
          <c:val>
            <c:numRef>
              <c:f>相談会集計!$I$3:$T$3</c:f>
              <c:numCache>
                <c:formatCode>General</c:formatCode>
                <c:ptCount val="12"/>
              </c:numCache>
            </c:numRef>
          </c:val>
        </c:ser>
        <c:ser>
          <c:idx val="1"/>
          <c:order val="1"/>
          <c:spPr>
            <a:solidFill>
              <a:srgbClr val="993366"/>
            </a:solidFill>
            <a:ln w="12700">
              <a:solidFill>
                <a:srgbClr val="000000"/>
              </a:solidFill>
              <a:prstDash val="solid"/>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相談会集計!$I$2:$T$2</c:f>
              <c:strCache>
                <c:ptCount val="12"/>
                <c:pt idx="0">
                  <c:v>パソコンの基礎</c:v>
                </c:pt>
                <c:pt idx="1">
                  <c:v>デスクトップ整理</c:v>
                </c:pt>
                <c:pt idx="2">
                  <c:v>セキュリティ</c:v>
                </c:pt>
                <c:pt idx="3">
                  <c:v>ワード</c:v>
                </c:pt>
                <c:pt idx="4">
                  <c:v>エクセル</c:v>
                </c:pt>
                <c:pt idx="5">
                  <c:v>インターネット</c:v>
                </c:pt>
                <c:pt idx="6">
                  <c:v>Ｅメール</c:v>
                </c:pt>
                <c:pt idx="7">
                  <c:v>はがき</c:v>
                </c:pt>
                <c:pt idx="8">
                  <c:v>映像・音楽メディア</c:v>
                </c:pt>
                <c:pt idx="9">
                  <c:v>周辺接続　　機器</c:v>
                </c:pt>
                <c:pt idx="10">
                  <c:v>デジカメ</c:v>
                </c:pt>
                <c:pt idx="11">
                  <c:v>その他</c:v>
                </c:pt>
              </c:strCache>
            </c:strRef>
          </c:cat>
          <c:val>
            <c:numRef>
              <c:f>相談会集計!$I$77:$T$77</c:f>
              <c:numCache>
                <c:formatCode>General</c:formatCode>
                <c:ptCount val="12"/>
                <c:pt idx="0">
                  <c:v>61</c:v>
                </c:pt>
                <c:pt idx="1">
                  <c:v>18</c:v>
                </c:pt>
                <c:pt idx="2">
                  <c:v>17</c:v>
                </c:pt>
                <c:pt idx="3">
                  <c:v>174</c:v>
                </c:pt>
                <c:pt idx="4">
                  <c:v>116</c:v>
                </c:pt>
                <c:pt idx="5">
                  <c:v>139</c:v>
                </c:pt>
                <c:pt idx="6">
                  <c:v>53</c:v>
                </c:pt>
                <c:pt idx="7">
                  <c:v>70</c:v>
                </c:pt>
                <c:pt idx="8">
                  <c:v>18</c:v>
                </c:pt>
                <c:pt idx="9">
                  <c:v>18</c:v>
                </c:pt>
                <c:pt idx="10">
                  <c:v>40</c:v>
                </c:pt>
                <c:pt idx="11">
                  <c:v>72</c:v>
                </c:pt>
              </c:numCache>
            </c:numRef>
          </c:val>
        </c:ser>
        <c:dLbls>
          <c:showLegendKey val="0"/>
          <c:showVal val="0"/>
          <c:showCatName val="0"/>
          <c:showSerName val="0"/>
          <c:showPercent val="0"/>
          <c:showBubbleSize val="0"/>
        </c:dLbls>
        <c:gapWidth val="150"/>
        <c:axId val="173346816"/>
        <c:axId val="173348352"/>
      </c:barChart>
      <c:catAx>
        <c:axId val="17334681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eaVert"/>
          <a:lstStyle/>
          <a:p>
            <a:pPr>
              <a:defRPr sz="1000" b="0" i="0" u="none" strike="noStrike" baseline="0">
                <a:solidFill>
                  <a:srgbClr val="000000"/>
                </a:solidFill>
                <a:latin typeface="ＭＳ Ｐゴシック"/>
                <a:ea typeface="ＭＳ Ｐゴシック"/>
                <a:cs typeface="ＭＳ Ｐゴシック"/>
              </a:defRPr>
            </a:pPr>
            <a:endParaRPr lang="ja-JP"/>
          </a:p>
        </c:txPr>
        <c:crossAx val="173348352"/>
        <c:crosses val="autoZero"/>
        <c:auto val="1"/>
        <c:lblAlgn val="ctr"/>
        <c:lblOffset val="100"/>
        <c:tickLblSkip val="1"/>
        <c:tickMarkSkip val="1"/>
        <c:noMultiLvlLbl val="0"/>
      </c:catAx>
      <c:valAx>
        <c:axId val="173348352"/>
        <c:scaling>
          <c:orientation val="minMax"/>
        </c:scaling>
        <c:delete val="0"/>
        <c:axPos val="l"/>
        <c:majorGridlines>
          <c:spPr>
            <a:ln w="3175">
              <a:solidFill>
                <a:srgbClr val="000000"/>
              </a:solidFill>
              <a:prstDash val="solid"/>
            </a:ln>
          </c:spPr>
        </c:majorGridlines>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人数</a:t>
                </a:r>
              </a:p>
            </c:rich>
          </c:tx>
          <c:layout>
            <c:manualLayout>
              <c:xMode val="edge"/>
              <c:yMode val="edge"/>
              <c:x val="0.11515167422254052"/>
              <c:y val="7.4509738914214724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7334681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2"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ＭＳ Ｐゴシック"/>
                <a:ea typeface="ＭＳ Ｐゴシック"/>
                <a:cs typeface="ＭＳ Ｐゴシック"/>
              </a:defRPr>
            </a:pPr>
            <a:r>
              <a:rPr lang="ja-JP" altLang="en-US" sz="1200" baseline="0"/>
              <a:t>参加者比較</a:t>
            </a:r>
          </a:p>
        </c:rich>
      </c:tx>
      <c:layout>
        <c:manualLayout>
          <c:xMode val="edge"/>
          <c:yMode val="edge"/>
          <c:x val="0.34448175321368435"/>
          <c:y val="1.7915047011528625E-2"/>
        </c:manualLayout>
      </c:layout>
      <c:overlay val="0"/>
      <c:spPr>
        <a:solidFill>
          <a:srgbClr val="FFFF99"/>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6875839093033665"/>
          <c:y val="0.17049436617033287"/>
          <c:w val="0.70839932575059061"/>
          <c:h val="0.71278653727606078"/>
        </c:manualLayout>
      </c:layout>
      <c:barChart>
        <c:barDir val="col"/>
        <c:grouping val="clustered"/>
        <c:varyColors val="0"/>
        <c:ser>
          <c:idx val="0"/>
          <c:order val="0"/>
          <c:spPr>
            <a:solidFill>
              <a:srgbClr val="9999FF"/>
            </a:solidFill>
            <a:ln w="12700">
              <a:solidFill>
                <a:srgbClr val="000000"/>
              </a:solidFill>
              <a:prstDash val="solid"/>
            </a:ln>
          </c:spPr>
          <c:invertIfNegative val="0"/>
          <c:dLbls>
            <c:spPr>
              <a:no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相談会集計!$F$3:$G$3</c:f>
              <c:strCache>
                <c:ptCount val="2"/>
                <c:pt idx="0">
                  <c:v>初参加</c:v>
                </c:pt>
                <c:pt idx="1">
                  <c:v>再参加</c:v>
                </c:pt>
              </c:strCache>
            </c:strRef>
          </c:cat>
          <c:val>
            <c:numRef>
              <c:f>相談会集計!$F$77:$G$77</c:f>
              <c:numCache>
                <c:formatCode>General</c:formatCode>
                <c:ptCount val="2"/>
                <c:pt idx="0">
                  <c:v>101</c:v>
                </c:pt>
                <c:pt idx="1">
                  <c:v>479</c:v>
                </c:pt>
              </c:numCache>
            </c:numRef>
          </c:val>
        </c:ser>
        <c:dLbls>
          <c:showLegendKey val="0"/>
          <c:showVal val="0"/>
          <c:showCatName val="0"/>
          <c:showSerName val="0"/>
          <c:showPercent val="0"/>
          <c:showBubbleSize val="0"/>
        </c:dLbls>
        <c:gapWidth val="150"/>
        <c:axId val="173391872"/>
        <c:axId val="173393408"/>
      </c:barChart>
      <c:catAx>
        <c:axId val="17339187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ＭＳ Ｐゴシック"/>
                <a:ea typeface="ＭＳ Ｐゴシック"/>
                <a:cs typeface="ＭＳ Ｐゴシック"/>
              </a:defRPr>
            </a:pPr>
            <a:endParaRPr lang="ja-JP"/>
          </a:p>
        </c:txPr>
        <c:crossAx val="173393408"/>
        <c:crosses val="autoZero"/>
        <c:auto val="1"/>
        <c:lblAlgn val="ctr"/>
        <c:lblOffset val="100"/>
        <c:tickLblSkip val="1"/>
        <c:tickMarkSkip val="1"/>
        <c:noMultiLvlLbl val="0"/>
      </c:catAx>
      <c:valAx>
        <c:axId val="173393408"/>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73391872"/>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144780</xdr:colOff>
      <xdr:row>83</xdr:row>
      <xdr:rowOff>43815</xdr:rowOff>
    </xdr:from>
    <xdr:to>
      <xdr:col>20</xdr:col>
      <xdr:colOff>563880</xdr:colOff>
      <xdr:row>97</xdr:row>
      <xdr:rowOff>76201</xdr:rowOff>
    </xdr:to>
    <xdr:graphicFrame macro="">
      <xdr:nvGraphicFramePr>
        <xdr:cNvPr id="160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487680</xdr:colOff>
      <xdr:row>83</xdr:row>
      <xdr:rowOff>182880</xdr:rowOff>
    </xdr:from>
    <xdr:to>
      <xdr:col>4</xdr:col>
      <xdr:colOff>312420</xdr:colOff>
      <xdr:row>97</xdr:row>
      <xdr:rowOff>60960</xdr:rowOff>
    </xdr:to>
    <xdr:graphicFrame macro="">
      <xdr:nvGraphicFramePr>
        <xdr:cNvPr id="160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85"/>
  <sheetViews>
    <sheetView showGridLines="0" showZeros="0" zoomScale="75" zoomScaleNormal="75" zoomScaleSheetLayoutView="100" workbookViewId="0">
      <pane ySplit="3" topLeftCell="A4" activePane="bottomLeft" state="frozen"/>
      <selection pane="bottomLeft" activeCell="U2" sqref="B2:U3"/>
    </sheetView>
  </sheetViews>
  <sheetFormatPr defaultRowHeight="21" customHeight="1" x14ac:dyDescent="0.2"/>
  <cols>
    <col min="1" max="1" width="0.88671875" customWidth="1"/>
    <col min="2" max="2" width="9.77734375" style="1" customWidth="1"/>
    <col min="3" max="3" width="9.88671875" customWidth="1"/>
    <col min="4" max="5" width="6.109375" customWidth="1"/>
    <col min="6" max="6" width="6.109375" style="2" customWidth="1"/>
    <col min="7" max="20" width="6.109375" customWidth="1"/>
    <col min="21" max="21" width="11" customWidth="1"/>
    <col min="22" max="22" width="3.6640625" customWidth="1"/>
  </cols>
  <sheetData>
    <row r="1" spans="2:22" ht="31.8" customHeight="1" thickBot="1" x14ac:dyDescent="0.25">
      <c r="B1" s="162" t="s">
        <v>255</v>
      </c>
      <c r="C1" s="162"/>
      <c r="D1" s="24"/>
      <c r="E1" s="167" t="s">
        <v>54</v>
      </c>
      <c r="F1" s="167"/>
      <c r="G1" s="167"/>
      <c r="H1" s="167"/>
      <c r="I1" s="167"/>
      <c r="J1" s="167"/>
      <c r="K1" s="167"/>
      <c r="L1" s="167"/>
      <c r="M1" s="167"/>
      <c r="N1" s="167"/>
      <c r="O1" s="167"/>
      <c r="P1" s="167"/>
      <c r="Q1" s="24"/>
      <c r="R1" s="10"/>
      <c r="S1" s="14"/>
      <c r="U1" s="65" t="s">
        <v>254</v>
      </c>
    </row>
    <row r="2" spans="2:22" ht="21" customHeight="1" x14ac:dyDescent="0.2">
      <c r="B2" s="163" t="s">
        <v>21</v>
      </c>
      <c r="C2" s="165" t="s">
        <v>0</v>
      </c>
      <c r="D2" s="168" t="s">
        <v>29</v>
      </c>
      <c r="E2" s="170" t="s">
        <v>1</v>
      </c>
      <c r="F2" s="176" t="s">
        <v>30</v>
      </c>
      <c r="G2" s="177"/>
      <c r="H2" s="178"/>
      <c r="I2" s="168" t="s">
        <v>135</v>
      </c>
      <c r="J2" s="168" t="s">
        <v>134</v>
      </c>
      <c r="K2" s="168" t="s">
        <v>31</v>
      </c>
      <c r="L2" s="168" t="s">
        <v>32</v>
      </c>
      <c r="M2" s="168" t="s">
        <v>33</v>
      </c>
      <c r="N2" s="168" t="s">
        <v>34</v>
      </c>
      <c r="O2" s="168" t="s">
        <v>35</v>
      </c>
      <c r="P2" s="168" t="s">
        <v>36</v>
      </c>
      <c r="Q2" s="168" t="s">
        <v>38</v>
      </c>
      <c r="R2" s="168" t="s">
        <v>37</v>
      </c>
      <c r="S2" s="168" t="s">
        <v>28</v>
      </c>
      <c r="T2" s="170" t="s">
        <v>2</v>
      </c>
      <c r="U2" s="174" t="s">
        <v>4</v>
      </c>
    </row>
    <row r="3" spans="2:22" s="9" customFormat="1" ht="45.75" customHeight="1" thickBot="1" x14ac:dyDescent="0.25">
      <c r="B3" s="164"/>
      <c r="C3" s="166"/>
      <c r="D3" s="169"/>
      <c r="E3" s="171"/>
      <c r="F3" s="11" t="s">
        <v>5</v>
      </c>
      <c r="G3" s="12" t="s">
        <v>6</v>
      </c>
      <c r="H3" s="13" t="s">
        <v>3</v>
      </c>
      <c r="I3" s="169"/>
      <c r="J3" s="169"/>
      <c r="K3" s="169"/>
      <c r="L3" s="169"/>
      <c r="M3" s="169"/>
      <c r="N3" s="169"/>
      <c r="O3" s="169"/>
      <c r="P3" s="169"/>
      <c r="Q3" s="169"/>
      <c r="R3" s="169"/>
      <c r="S3" s="169"/>
      <c r="T3" s="171"/>
      <c r="U3" s="175"/>
      <c r="V3"/>
    </row>
    <row r="4" spans="2:22" s="16" customFormat="1" ht="16.2" customHeight="1" x14ac:dyDescent="0.2">
      <c r="B4" s="34" t="s">
        <v>55</v>
      </c>
      <c r="C4" s="26" t="s">
        <v>56</v>
      </c>
      <c r="D4" s="27" t="s">
        <v>57</v>
      </c>
      <c r="E4" s="47">
        <v>9</v>
      </c>
      <c r="F4" s="30">
        <v>4</v>
      </c>
      <c r="G4" s="26">
        <v>11</v>
      </c>
      <c r="H4" s="35">
        <v>15</v>
      </c>
      <c r="I4" s="27">
        <v>2</v>
      </c>
      <c r="J4" s="26">
        <v>1</v>
      </c>
      <c r="K4" s="26">
        <v>0</v>
      </c>
      <c r="L4" s="26">
        <v>5</v>
      </c>
      <c r="M4" s="26">
        <v>2</v>
      </c>
      <c r="N4" s="26">
        <v>2</v>
      </c>
      <c r="O4" s="26">
        <v>4</v>
      </c>
      <c r="P4" s="26">
        <v>0</v>
      </c>
      <c r="Q4" s="26">
        <v>1</v>
      </c>
      <c r="R4" s="26">
        <v>0</v>
      </c>
      <c r="S4" s="26">
        <v>0</v>
      </c>
      <c r="T4" s="28">
        <v>0</v>
      </c>
      <c r="U4" s="31">
        <f>SUM(I4:T4)</f>
        <v>17</v>
      </c>
    </row>
    <row r="5" spans="2:22" s="16" customFormat="1" ht="16.2" customHeight="1" x14ac:dyDescent="0.2">
      <c r="B5" s="34" t="s">
        <v>58</v>
      </c>
      <c r="C5" s="26" t="s">
        <v>59</v>
      </c>
      <c r="D5" s="27" t="s">
        <v>60</v>
      </c>
      <c r="E5" s="47">
        <v>7</v>
      </c>
      <c r="F5" s="30">
        <v>4</v>
      </c>
      <c r="G5" s="26">
        <v>3</v>
      </c>
      <c r="H5" s="35">
        <v>7</v>
      </c>
      <c r="I5" s="27">
        <v>2</v>
      </c>
      <c r="J5" s="26">
        <v>1</v>
      </c>
      <c r="K5" s="26">
        <v>0</v>
      </c>
      <c r="L5" s="26">
        <v>1</v>
      </c>
      <c r="M5" s="26">
        <v>2</v>
      </c>
      <c r="N5" s="26">
        <v>2</v>
      </c>
      <c r="O5" s="26">
        <v>0</v>
      </c>
      <c r="P5" s="26">
        <v>0</v>
      </c>
      <c r="Q5" s="26">
        <v>1</v>
      </c>
      <c r="R5" s="26">
        <v>0</v>
      </c>
      <c r="S5" s="26">
        <v>1</v>
      </c>
      <c r="T5" s="28">
        <v>1</v>
      </c>
      <c r="U5" s="31">
        <f t="shared" ref="U5:U33" si="0">SUM(I5:T5)</f>
        <v>11</v>
      </c>
    </row>
    <row r="6" spans="2:22" s="16" customFormat="1" ht="16.2" customHeight="1" x14ac:dyDescent="0.2">
      <c r="B6" s="34" t="s">
        <v>61</v>
      </c>
      <c r="C6" s="26" t="s">
        <v>62</v>
      </c>
      <c r="D6" s="27" t="s">
        <v>63</v>
      </c>
      <c r="E6" s="47">
        <v>6</v>
      </c>
      <c r="F6" s="30">
        <v>5</v>
      </c>
      <c r="G6" s="26">
        <v>5</v>
      </c>
      <c r="H6" s="35">
        <v>10</v>
      </c>
      <c r="I6" s="27">
        <v>1</v>
      </c>
      <c r="J6" s="26">
        <v>0</v>
      </c>
      <c r="K6" s="26">
        <v>0</v>
      </c>
      <c r="L6" s="26">
        <v>5</v>
      </c>
      <c r="M6" s="26">
        <v>3</v>
      </c>
      <c r="N6" s="26">
        <v>2</v>
      </c>
      <c r="O6" s="26">
        <v>0</v>
      </c>
      <c r="P6" s="26">
        <v>0</v>
      </c>
      <c r="Q6" s="26">
        <v>2</v>
      </c>
      <c r="R6" s="26">
        <v>0</v>
      </c>
      <c r="S6" s="26">
        <v>0</v>
      </c>
      <c r="T6" s="28">
        <v>0</v>
      </c>
      <c r="U6" s="31">
        <f t="shared" si="0"/>
        <v>13</v>
      </c>
    </row>
    <row r="7" spans="2:22" s="16" customFormat="1" ht="16.2" customHeight="1" x14ac:dyDescent="0.2">
      <c r="B7" s="34" t="s">
        <v>64</v>
      </c>
      <c r="C7" s="26" t="s">
        <v>56</v>
      </c>
      <c r="D7" s="27" t="s">
        <v>57</v>
      </c>
      <c r="E7" s="47">
        <v>9</v>
      </c>
      <c r="F7" s="30">
        <v>3</v>
      </c>
      <c r="G7" s="26">
        <v>11</v>
      </c>
      <c r="H7" s="35">
        <v>14</v>
      </c>
      <c r="I7" s="27">
        <v>2</v>
      </c>
      <c r="J7" s="26">
        <v>0</v>
      </c>
      <c r="K7" s="26">
        <v>0</v>
      </c>
      <c r="L7" s="26">
        <v>5</v>
      </c>
      <c r="M7" s="26">
        <v>5</v>
      </c>
      <c r="N7" s="26">
        <v>0</v>
      </c>
      <c r="O7" s="26">
        <v>1</v>
      </c>
      <c r="P7" s="26">
        <v>0</v>
      </c>
      <c r="Q7" s="26">
        <v>0</v>
      </c>
      <c r="R7" s="26">
        <v>0</v>
      </c>
      <c r="S7" s="26">
        <v>1</v>
      </c>
      <c r="T7" s="28">
        <v>0</v>
      </c>
      <c r="U7" s="31">
        <f t="shared" si="0"/>
        <v>14</v>
      </c>
    </row>
    <row r="8" spans="2:22" s="16" customFormat="1" ht="16.2" customHeight="1" x14ac:dyDescent="0.2">
      <c r="B8" s="34" t="s">
        <v>65</v>
      </c>
      <c r="C8" s="26" t="s">
        <v>59</v>
      </c>
      <c r="D8" s="27" t="s">
        <v>60</v>
      </c>
      <c r="E8" s="47">
        <v>7</v>
      </c>
      <c r="F8" s="30">
        <v>1</v>
      </c>
      <c r="G8" s="26">
        <v>7</v>
      </c>
      <c r="H8" s="35">
        <v>8</v>
      </c>
      <c r="I8" s="27">
        <v>2</v>
      </c>
      <c r="J8" s="26">
        <v>2</v>
      </c>
      <c r="K8" s="26">
        <v>0</v>
      </c>
      <c r="L8" s="26">
        <v>4</v>
      </c>
      <c r="M8" s="26">
        <v>1</v>
      </c>
      <c r="N8" s="26">
        <v>2</v>
      </c>
      <c r="O8" s="26">
        <v>1</v>
      </c>
      <c r="P8" s="26">
        <v>0</v>
      </c>
      <c r="Q8" s="26">
        <v>0</v>
      </c>
      <c r="R8" s="26">
        <v>0</v>
      </c>
      <c r="S8" s="26">
        <v>1</v>
      </c>
      <c r="T8" s="28">
        <v>1</v>
      </c>
      <c r="U8" s="31">
        <f t="shared" si="0"/>
        <v>14</v>
      </c>
    </row>
    <row r="9" spans="2:22" s="16" customFormat="1" ht="16.2" customHeight="1" x14ac:dyDescent="0.2">
      <c r="B9" s="34" t="s">
        <v>66</v>
      </c>
      <c r="C9" s="26" t="s">
        <v>62</v>
      </c>
      <c r="D9" s="27" t="s">
        <v>63</v>
      </c>
      <c r="E9" s="47">
        <v>5</v>
      </c>
      <c r="F9" s="30">
        <v>0</v>
      </c>
      <c r="G9" s="26">
        <v>3</v>
      </c>
      <c r="H9" s="35">
        <v>3</v>
      </c>
      <c r="I9" s="27">
        <v>0</v>
      </c>
      <c r="J9" s="26">
        <v>1</v>
      </c>
      <c r="K9" s="26">
        <v>0</v>
      </c>
      <c r="L9" s="26">
        <v>2</v>
      </c>
      <c r="M9" s="26">
        <v>0</v>
      </c>
      <c r="N9" s="26">
        <v>1</v>
      </c>
      <c r="O9" s="26">
        <v>0</v>
      </c>
      <c r="P9" s="26">
        <v>0</v>
      </c>
      <c r="Q9" s="26">
        <v>0</v>
      </c>
      <c r="R9" s="26">
        <v>0</v>
      </c>
      <c r="S9" s="26">
        <v>0</v>
      </c>
      <c r="T9" s="28">
        <v>0</v>
      </c>
      <c r="U9" s="31">
        <f t="shared" si="0"/>
        <v>4</v>
      </c>
    </row>
    <row r="10" spans="2:22" s="16" customFormat="1" ht="16.2" customHeight="1" x14ac:dyDescent="0.2">
      <c r="B10" s="34" t="s">
        <v>80</v>
      </c>
      <c r="C10" s="26" t="s">
        <v>56</v>
      </c>
      <c r="D10" s="27" t="s">
        <v>57</v>
      </c>
      <c r="E10" s="47">
        <v>8</v>
      </c>
      <c r="F10" s="30">
        <v>2</v>
      </c>
      <c r="G10" s="26">
        <v>8</v>
      </c>
      <c r="H10" s="35">
        <v>10</v>
      </c>
      <c r="I10" s="27">
        <v>2</v>
      </c>
      <c r="J10" s="26">
        <v>0</v>
      </c>
      <c r="K10" s="26">
        <v>0</v>
      </c>
      <c r="L10" s="26">
        <v>4</v>
      </c>
      <c r="M10" s="26">
        <v>1</v>
      </c>
      <c r="N10" s="26">
        <v>4</v>
      </c>
      <c r="O10" s="26">
        <v>0</v>
      </c>
      <c r="P10" s="26">
        <v>0</v>
      </c>
      <c r="Q10" s="26">
        <v>1</v>
      </c>
      <c r="R10" s="26">
        <v>0</v>
      </c>
      <c r="S10" s="26">
        <v>0</v>
      </c>
      <c r="T10" s="28">
        <v>0</v>
      </c>
      <c r="U10" s="31">
        <f t="shared" si="0"/>
        <v>12</v>
      </c>
    </row>
    <row r="11" spans="2:22" s="16" customFormat="1" ht="16.2" customHeight="1" x14ac:dyDescent="0.2">
      <c r="B11" s="34" t="s">
        <v>81</v>
      </c>
      <c r="C11" s="26" t="s">
        <v>62</v>
      </c>
      <c r="D11" s="27" t="s">
        <v>63</v>
      </c>
      <c r="E11" s="47">
        <v>7</v>
      </c>
      <c r="F11" s="30">
        <v>1</v>
      </c>
      <c r="G11" s="26">
        <v>7</v>
      </c>
      <c r="H11" s="35">
        <v>8</v>
      </c>
      <c r="I11" s="27">
        <v>0</v>
      </c>
      <c r="J11" s="26">
        <v>0</v>
      </c>
      <c r="K11" s="26">
        <v>0</v>
      </c>
      <c r="L11" s="26">
        <v>3</v>
      </c>
      <c r="M11" s="26">
        <v>0</v>
      </c>
      <c r="N11" s="26">
        <v>3</v>
      </c>
      <c r="O11" s="26">
        <v>0</v>
      </c>
      <c r="P11" s="26">
        <v>0</v>
      </c>
      <c r="Q11" s="26">
        <v>0</v>
      </c>
      <c r="R11" s="26">
        <v>0</v>
      </c>
      <c r="S11" s="26">
        <v>1</v>
      </c>
      <c r="T11" s="28">
        <v>2</v>
      </c>
      <c r="U11" s="31">
        <f t="shared" si="0"/>
        <v>9</v>
      </c>
    </row>
    <row r="12" spans="2:22" s="16" customFormat="1" ht="16.2" customHeight="1" x14ac:dyDescent="0.2">
      <c r="B12" s="34" t="s">
        <v>82</v>
      </c>
      <c r="C12" s="26" t="s">
        <v>59</v>
      </c>
      <c r="D12" s="27" t="s">
        <v>60</v>
      </c>
      <c r="E12" s="47">
        <v>3</v>
      </c>
      <c r="F12" s="30">
        <v>2</v>
      </c>
      <c r="G12" s="26">
        <v>5</v>
      </c>
      <c r="H12" s="35">
        <v>7</v>
      </c>
      <c r="I12" s="27">
        <v>3</v>
      </c>
      <c r="J12" s="26">
        <v>0</v>
      </c>
      <c r="K12" s="26">
        <v>0</v>
      </c>
      <c r="L12" s="26">
        <v>1</v>
      </c>
      <c r="M12" s="26">
        <v>2</v>
      </c>
      <c r="N12" s="26">
        <v>1</v>
      </c>
      <c r="O12" s="26">
        <v>1</v>
      </c>
      <c r="P12" s="26">
        <v>0</v>
      </c>
      <c r="Q12" s="26">
        <v>0</v>
      </c>
      <c r="R12" s="26">
        <v>0</v>
      </c>
      <c r="S12" s="26">
        <v>1</v>
      </c>
      <c r="T12" s="28">
        <v>0</v>
      </c>
      <c r="U12" s="31">
        <f t="shared" si="0"/>
        <v>9</v>
      </c>
    </row>
    <row r="13" spans="2:22" s="16" customFormat="1" ht="16.2" customHeight="1" x14ac:dyDescent="0.2">
      <c r="B13" s="34" t="s">
        <v>83</v>
      </c>
      <c r="C13" s="26" t="s">
        <v>59</v>
      </c>
      <c r="D13" s="27" t="s">
        <v>60</v>
      </c>
      <c r="E13" s="47">
        <v>5</v>
      </c>
      <c r="F13" s="30">
        <v>1</v>
      </c>
      <c r="G13" s="26">
        <v>6</v>
      </c>
      <c r="H13" s="35">
        <v>7</v>
      </c>
      <c r="I13" s="27">
        <v>2</v>
      </c>
      <c r="J13" s="26">
        <v>0</v>
      </c>
      <c r="K13" s="26">
        <v>0</v>
      </c>
      <c r="L13" s="26">
        <v>3</v>
      </c>
      <c r="M13" s="26">
        <v>2</v>
      </c>
      <c r="N13" s="26">
        <v>4</v>
      </c>
      <c r="O13" s="26">
        <v>0</v>
      </c>
      <c r="P13" s="26">
        <v>1</v>
      </c>
      <c r="Q13" s="26">
        <v>0</v>
      </c>
      <c r="R13" s="26">
        <v>0</v>
      </c>
      <c r="S13" s="26">
        <v>2</v>
      </c>
      <c r="T13" s="28">
        <v>1</v>
      </c>
      <c r="U13" s="31">
        <f t="shared" si="0"/>
        <v>15</v>
      </c>
    </row>
    <row r="14" spans="2:22" s="16" customFormat="1" ht="16.2" customHeight="1" x14ac:dyDescent="0.2">
      <c r="B14" s="34" t="s">
        <v>84</v>
      </c>
      <c r="C14" s="26" t="s">
        <v>62</v>
      </c>
      <c r="D14" s="27" t="s">
        <v>63</v>
      </c>
      <c r="E14" s="47">
        <v>5</v>
      </c>
      <c r="F14" s="30">
        <v>1</v>
      </c>
      <c r="G14" s="26">
        <v>6</v>
      </c>
      <c r="H14" s="35">
        <v>7</v>
      </c>
      <c r="I14" s="27">
        <v>0</v>
      </c>
      <c r="J14" s="26">
        <v>0</v>
      </c>
      <c r="K14" s="26">
        <v>0</v>
      </c>
      <c r="L14" s="26">
        <v>3</v>
      </c>
      <c r="M14" s="26">
        <v>0</v>
      </c>
      <c r="N14" s="26">
        <v>3</v>
      </c>
      <c r="O14" s="26">
        <v>1</v>
      </c>
      <c r="P14" s="26">
        <v>0</v>
      </c>
      <c r="Q14" s="26">
        <v>0</v>
      </c>
      <c r="R14" s="26">
        <v>0</v>
      </c>
      <c r="S14" s="26">
        <v>0</v>
      </c>
      <c r="T14" s="28">
        <v>2</v>
      </c>
      <c r="U14" s="31">
        <f t="shared" si="0"/>
        <v>9</v>
      </c>
    </row>
    <row r="15" spans="2:22" s="16" customFormat="1" ht="16.2" customHeight="1" x14ac:dyDescent="0.2">
      <c r="B15" s="34" t="s">
        <v>85</v>
      </c>
      <c r="C15" s="26" t="s">
        <v>56</v>
      </c>
      <c r="D15" s="27" t="s">
        <v>57</v>
      </c>
      <c r="E15" s="47">
        <v>6</v>
      </c>
      <c r="F15" s="30">
        <v>3</v>
      </c>
      <c r="G15" s="26">
        <v>10</v>
      </c>
      <c r="H15" s="35">
        <v>13</v>
      </c>
      <c r="I15" s="27">
        <v>1</v>
      </c>
      <c r="J15" s="26">
        <v>1</v>
      </c>
      <c r="K15" s="26">
        <v>2</v>
      </c>
      <c r="L15" s="26">
        <v>4</v>
      </c>
      <c r="M15" s="26">
        <v>3</v>
      </c>
      <c r="N15" s="26">
        <v>1</v>
      </c>
      <c r="O15" s="26">
        <v>2</v>
      </c>
      <c r="P15" s="26">
        <v>0</v>
      </c>
      <c r="Q15" s="26">
        <v>1</v>
      </c>
      <c r="R15" s="26">
        <v>0</v>
      </c>
      <c r="S15" s="26">
        <v>0</v>
      </c>
      <c r="T15" s="28">
        <v>0</v>
      </c>
      <c r="U15" s="31">
        <f t="shared" si="0"/>
        <v>15</v>
      </c>
    </row>
    <row r="16" spans="2:22" s="16" customFormat="1" ht="16.2" customHeight="1" x14ac:dyDescent="0.2">
      <c r="B16" s="34" t="s">
        <v>99</v>
      </c>
      <c r="C16" s="26" t="s">
        <v>59</v>
      </c>
      <c r="D16" s="27" t="s">
        <v>60</v>
      </c>
      <c r="E16" s="47">
        <v>3</v>
      </c>
      <c r="F16" s="30">
        <v>0</v>
      </c>
      <c r="G16" s="26">
        <v>7</v>
      </c>
      <c r="H16" s="35">
        <v>7</v>
      </c>
      <c r="I16" s="27">
        <v>0</v>
      </c>
      <c r="J16" s="26">
        <v>0</v>
      </c>
      <c r="K16" s="26">
        <v>0</v>
      </c>
      <c r="L16" s="26">
        <v>3</v>
      </c>
      <c r="M16" s="26">
        <v>4</v>
      </c>
      <c r="N16" s="26">
        <v>2</v>
      </c>
      <c r="O16" s="26">
        <v>0</v>
      </c>
      <c r="P16" s="26">
        <v>1</v>
      </c>
      <c r="Q16" s="26">
        <v>0</v>
      </c>
      <c r="R16" s="26">
        <v>0</v>
      </c>
      <c r="S16" s="26">
        <v>1</v>
      </c>
      <c r="T16" s="28">
        <v>4</v>
      </c>
      <c r="U16" s="31">
        <f t="shared" si="0"/>
        <v>15</v>
      </c>
    </row>
    <row r="17" spans="2:21" s="16" customFormat="1" ht="16.2" customHeight="1" x14ac:dyDescent="0.2">
      <c r="B17" s="34" t="s">
        <v>100</v>
      </c>
      <c r="C17" s="26" t="s">
        <v>56</v>
      </c>
      <c r="D17" s="27" t="s">
        <v>57</v>
      </c>
      <c r="E17" s="47">
        <v>8</v>
      </c>
      <c r="F17" s="30">
        <v>1</v>
      </c>
      <c r="G17" s="26">
        <v>7</v>
      </c>
      <c r="H17" s="35">
        <v>8</v>
      </c>
      <c r="I17" s="27">
        <v>0</v>
      </c>
      <c r="J17" s="26">
        <v>0</v>
      </c>
      <c r="K17" s="26">
        <v>2</v>
      </c>
      <c r="L17" s="26">
        <v>3</v>
      </c>
      <c r="M17" s="26">
        <v>3</v>
      </c>
      <c r="N17" s="26">
        <v>0</v>
      </c>
      <c r="O17" s="26">
        <v>1</v>
      </c>
      <c r="P17" s="26">
        <v>0</v>
      </c>
      <c r="Q17" s="26">
        <v>0</v>
      </c>
      <c r="R17" s="26">
        <v>0</v>
      </c>
      <c r="S17" s="26">
        <v>0</v>
      </c>
      <c r="T17" s="28">
        <v>0</v>
      </c>
      <c r="U17" s="31">
        <f t="shared" si="0"/>
        <v>9</v>
      </c>
    </row>
    <row r="18" spans="2:21" s="16" customFormat="1" ht="16.2" customHeight="1" x14ac:dyDescent="0.2">
      <c r="B18" s="34" t="s">
        <v>101</v>
      </c>
      <c r="C18" s="26" t="s">
        <v>62</v>
      </c>
      <c r="D18" s="27" t="s">
        <v>63</v>
      </c>
      <c r="E18" s="47">
        <v>5</v>
      </c>
      <c r="F18" s="30">
        <v>2</v>
      </c>
      <c r="G18" s="26">
        <v>3</v>
      </c>
      <c r="H18" s="35">
        <v>5</v>
      </c>
      <c r="I18" s="27">
        <v>1</v>
      </c>
      <c r="J18" s="26">
        <v>0</v>
      </c>
      <c r="K18" s="26">
        <v>0</v>
      </c>
      <c r="L18" s="26">
        <v>1</v>
      </c>
      <c r="M18" s="26">
        <v>0</v>
      </c>
      <c r="N18" s="26">
        <v>1</v>
      </c>
      <c r="O18" s="26">
        <v>0</v>
      </c>
      <c r="P18" s="26">
        <v>0</v>
      </c>
      <c r="Q18" s="26">
        <v>0</v>
      </c>
      <c r="R18" s="26">
        <v>0</v>
      </c>
      <c r="S18" s="26">
        <v>0</v>
      </c>
      <c r="T18" s="28">
        <v>1</v>
      </c>
      <c r="U18" s="31">
        <f t="shared" si="0"/>
        <v>4</v>
      </c>
    </row>
    <row r="19" spans="2:21" s="16" customFormat="1" ht="16.2" customHeight="1" x14ac:dyDescent="0.2">
      <c r="B19" s="34" t="s">
        <v>102</v>
      </c>
      <c r="C19" s="26" t="s">
        <v>59</v>
      </c>
      <c r="D19" s="27" t="s">
        <v>60</v>
      </c>
      <c r="E19" s="47">
        <v>4</v>
      </c>
      <c r="F19" s="30">
        <v>0</v>
      </c>
      <c r="G19" s="26">
        <v>6</v>
      </c>
      <c r="H19" s="35">
        <v>6</v>
      </c>
      <c r="I19" s="27">
        <v>0</v>
      </c>
      <c r="J19" s="26">
        <v>2</v>
      </c>
      <c r="K19" s="26">
        <v>0</v>
      </c>
      <c r="L19" s="26">
        <v>1</v>
      </c>
      <c r="M19" s="26">
        <v>1</v>
      </c>
      <c r="N19" s="26">
        <v>3</v>
      </c>
      <c r="O19" s="26">
        <v>1</v>
      </c>
      <c r="P19" s="26">
        <v>0</v>
      </c>
      <c r="Q19" s="26">
        <v>0</v>
      </c>
      <c r="R19" s="26">
        <v>0</v>
      </c>
      <c r="S19" s="26">
        <v>1</v>
      </c>
      <c r="T19" s="28">
        <v>3</v>
      </c>
      <c r="U19" s="31">
        <f t="shared" si="0"/>
        <v>12</v>
      </c>
    </row>
    <row r="20" spans="2:21" s="16" customFormat="1" ht="16.2" customHeight="1" x14ac:dyDescent="0.2">
      <c r="B20" s="34" t="s">
        <v>103</v>
      </c>
      <c r="C20" s="26" t="s">
        <v>56</v>
      </c>
      <c r="D20" s="27" t="s">
        <v>57</v>
      </c>
      <c r="E20" s="47">
        <v>8</v>
      </c>
      <c r="F20" s="30">
        <v>2</v>
      </c>
      <c r="G20" s="26">
        <v>7</v>
      </c>
      <c r="H20" s="35">
        <v>9</v>
      </c>
      <c r="I20" s="27">
        <v>0</v>
      </c>
      <c r="J20" s="26">
        <v>0</v>
      </c>
      <c r="K20" s="26">
        <v>2</v>
      </c>
      <c r="L20" s="26">
        <v>0</v>
      </c>
      <c r="M20" s="26">
        <v>0</v>
      </c>
      <c r="N20" s="26">
        <v>2</v>
      </c>
      <c r="O20" s="26">
        <v>2</v>
      </c>
      <c r="P20" s="26">
        <v>1</v>
      </c>
      <c r="Q20" s="26">
        <v>1</v>
      </c>
      <c r="R20" s="26">
        <v>0</v>
      </c>
      <c r="S20" s="26">
        <v>0</v>
      </c>
      <c r="T20" s="28">
        <v>0</v>
      </c>
      <c r="U20" s="31">
        <f t="shared" si="0"/>
        <v>8</v>
      </c>
    </row>
    <row r="21" spans="2:21" s="16" customFormat="1" ht="16.2" customHeight="1" x14ac:dyDescent="0.2">
      <c r="B21" s="34" t="s">
        <v>104</v>
      </c>
      <c r="C21" s="26" t="s">
        <v>62</v>
      </c>
      <c r="D21" s="27" t="s">
        <v>63</v>
      </c>
      <c r="E21" s="47">
        <v>5</v>
      </c>
      <c r="F21" s="30">
        <v>0</v>
      </c>
      <c r="G21" s="26">
        <v>3</v>
      </c>
      <c r="H21" s="35">
        <v>3</v>
      </c>
      <c r="I21" s="27">
        <v>0</v>
      </c>
      <c r="J21" s="26">
        <v>0</v>
      </c>
      <c r="K21" s="26">
        <v>0</v>
      </c>
      <c r="L21" s="26">
        <v>2</v>
      </c>
      <c r="M21" s="26">
        <v>1</v>
      </c>
      <c r="N21" s="26">
        <v>0</v>
      </c>
      <c r="O21" s="26">
        <v>0</v>
      </c>
      <c r="P21" s="26">
        <v>0</v>
      </c>
      <c r="Q21" s="26">
        <v>0</v>
      </c>
      <c r="R21" s="26">
        <v>0</v>
      </c>
      <c r="S21" s="26">
        <v>0</v>
      </c>
      <c r="T21" s="28">
        <v>0</v>
      </c>
      <c r="U21" s="31">
        <f t="shared" si="0"/>
        <v>3</v>
      </c>
    </row>
    <row r="22" spans="2:21" s="16" customFormat="1" ht="16.2" customHeight="1" x14ac:dyDescent="0.2">
      <c r="B22" s="34" t="s">
        <v>117</v>
      </c>
      <c r="C22" s="26" t="s">
        <v>56</v>
      </c>
      <c r="D22" s="27" t="s">
        <v>57</v>
      </c>
      <c r="E22" s="47">
        <v>9</v>
      </c>
      <c r="F22" s="30">
        <v>0</v>
      </c>
      <c r="G22" s="26">
        <v>9</v>
      </c>
      <c r="H22" s="35">
        <v>9</v>
      </c>
      <c r="I22" s="27">
        <v>1</v>
      </c>
      <c r="J22" s="26">
        <v>0</v>
      </c>
      <c r="K22" s="26">
        <v>2</v>
      </c>
      <c r="L22" s="26">
        <v>1</v>
      </c>
      <c r="M22" s="26">
        <v>2</v>
      </c>
      <c r="N22" s="26">
        <v>1</v>
      </c>
      <c r="O22" s="26">
        <v>2</v>
      </c>
      <c r="P22" s="26">
        <v>2</v>
      </c>
      <c r="Q22" s="26">
        <v>1</v>
      </c>
      <c r="R22" s="26">
        <v>0</v>
      </c>
      <c r="S22" s="26">
        <v>0</v>
      </c>
      <c r="T22" s="28">
        <v>0</v>
      </c>
      <c r="U22" s="31">
        <f t="shared" si="0"/>
        <v>12</v>
      </c>
    </row>
    <row r="23" spans="2:21" s="16" customFormat="1" ht="16.2" customHeight="1" x14ac:dyDescent="0.2">
      <c r="B23" s="34" t="s">
        <v>118</v>
      </c>
      <c r="C23" s="26" t="s">
        <v>62</v>
      </c>
      <c r="D23" s="27" t="s">
        <v>63</v>
      </c>
      <c r="E23" s="47">
        <v>7</v>
      </c>
      <c r="F23" s="30">
        <v>0</v>
      </c>
      <c r="G23" s="26">
        <v>4</v>
      </c>
      <c r="H23" s="35">
        <v>4</v>
      </c>
      <c r="I23" s="27">
        <v>1</v>
      </c>
      <c r="J23" s="26">
        <v>1</v>
      </c>
      <c r="K23" s="26">
        <v>0</v>
      </c>
      <c r="L23" s="26">
        <v>2</v>
      </c>
      <c r="M23" s="26">
        <v>0</v>
      </c>
      <c r="N23" s="26">
        <v>1</v>
      </c>
      <c r="O23" s="26">
        <v>0</v>
      </c>
      <c r="P23" s="26">
        <v>0</v>
      </c>
      <c r="Q23" s="26">
        <v>0</v>
      </c>
      <c r="R23" s="26">
        <v>0</v>
      </c>
      <c r="S23" s="26">
        <v>0</v>
      </c>
      <c r="T23" s="28">
        <v>0</v>
      </c>
      <c r="U23" s="31">
        <f t="shared" si="0"/>
        <v>5</v>
      </c>
    </row>
    <row r="24" spans="2:21" s="16" customFormat="1" ht="16.2" customHeight="1" x14ac:dyDescent="0.2">
      <c r="B24" s="34" t="s">
        <v>119</v>
      </c>
      <c r="C24" s="26" t="s">
        <v>56</v>
      </c>
      <c r="D24" s="27" t="s">
        <v>57</v>
      </c>
      <c r="E24" s="47">
        <v>8</v>
      </c>
      <c r="F24" s="30">
        <v>0</v>
      </c>
      <c r="G24" s="26">
        <v>11</v>
      </c>
      <c r="H24" s="35">
        <v>11</v>
      </c>
      <c r="I24" s="27">
        <v>1</v>
      </c>
      <c r="J24" s="26">
        <v>1</v>
      </c>
      <c r="K24" s="26">
        <v>0</v>
      </c>
      <c r="L24" s="26">
        <v>0</v>
      </c>
      <c r="M24" s="26">
        <v>1</v>
      </c>
      <c r="N24" s="26">
        <v>1</v>
      </c>
      <c r="O24" s="26">
        <v>0</v>
      </c>
      <c r="P24" s="26">
        <v>0</v>
      </c>
      <c r="Q24" s="26">
        <v>1</v>
      </c>
      <c r="R24" s="26">
        <v>1</v>
      </c>
      <c r="S24" s="26">
        <v>0</v>
      </c>
      <c r="T24" s="28">
        <v>0</v>
      </c>
      <c r="U24" s="31">
        <f t="shared" si="0"/>
        <v>6</v>
      </c>
    </row>
    <row r="25" spans="2:21" s="16" customFormat="1" ht="16.2" customHeight="1" x14ac:dyDescent="0.2">
      <c r="B25" s="34" t="s">
        <v>120</v>
      </c>
      <c r="C25" s="26" t="s">
        <v>59</v>
      </c>
      <c r="D25" s="27" t="s">
        <v>60</v>
      </c>
      <c r="E25" s="47">
        <v>5</v>
      </c>
      <c r="F25" s="30">
        <v>3</v>
      </c>
      <c r="G25" s="26">
        <v>6</v>
      </c>
      <c r="H25" s="35">
        <v>9</v>
      </c>
      <c r="I25" s="27">
        <v>0</v>
      </c>
      <c r="J25" s="26">
        <v>0</v>
      </c>
      <c r="K25" s="26">
        <v>0</v>
      </c>
      <c r="L25" s="26">
        <v>4</v>
      </c>
      <c r="M25" s="26">
        <v>3</v>
      </c>
      <c r="N25" s="26">
        <v>3</v>
      </c>
      <c r="O25" s="26">
        <v>1</v>
      </c>
      <c r="P25" s="26">
        <v>0</v>
      </c>
      <c r="Q25" s="26">
        <v>0</v>
      </c>
      <c r="R25" s="26">
        <v>0</v>
      </c>
      <c r="S25" s="26">
        <v>1</v>
      </c>
      <c r="T25" s="28">
        <v>3</v>
      </c>
      <c r="U25" s="31">
        <f t="shared" si="0"/>
        <v>15</v>
      </c>
    </row>
    <row r="26" spans="2:21" s="16" customFormat="1" ht="16.2" customHeight="1" x14ac:dyDescent="0.2">
      <c r="B26" s="34" t="s">
        <v>121</v>
      </c>
      <c r="C26" s="26" t="s">
        <v>62</v>
      </c>
      <c r="D26" s="27" t="s">
        <v>63</v>
      </c>
      <c r="E26" s="47">
        <v>5</v>
      </c>
      <c r="F26" s="30">
        <v>3</v>
      </c>
      <c r="G26" s="26">
        <v>4</v>
      </c>
      <c r="H26" s="35">
        <v>7</v>
      </c>
      <c r="I26" s="27">
        <v>1</v>
      </c>
      <c r="J26" s="26">
        <v>0</v>
      </c>
      <c r="K26" s="26">
        <v>0</v>
      </c>
      <c r="L26" s="26">
        <v>3</v>
      </c>
      <c r="M26" s="26">
        <v>0</v>
      </c>
      <c r="N26" s="26">
        <v>3</v>
      </c>
      <c r="O26" s="26">
        <v>0</v>
      </c>
      <c r="P26" s="26">
        <v>1</v>
      </c>
      <c r="Q26" s="26">
        <v>0</v>
      </c>
      <c r="R26" s="26">
        <v>0</v>
      </c>
      <c r="S26" s="26">
        <v>0</v>
      </c>
      <c r="T26" s="28">
        <v>0</v>
      </c>
      <c r="U26" s="31">
        <f t="shared" si="0"/>
        <v>8</v>
      </c>
    </row>
    <row r="27" spans="2:21" s="16" customFormat="1" ht="16.2" customHeight="1" x14ac:dyDescent="0.2">
      <c r="B27" s="34" t="s">
        <v>122</v>
      </c>
      <c r="C27" s="26" t="s">
        <v>59</v>
      </c>
      <c r="D27" s="27" t="s">
        <v>60</v>
      </c>
      <c r="E27" s="47">
        <v>5</v>
      </c>
      <c r="F27" s="30">
        <v>2</v>
      </c>
      <c r="G27" s="26">
        <v>4</v>
      </c>
      <c r="H27" s="35">
        <v>6</v>
      </c>
      <c r="I27" s="27">
        <v>0</v>
      </c>
      <c r="J27" s="26">
        <v>0</v>
      </c>
      <c r="K27" s="26">
        <v>0</v>
      </c>
      <c r="L27" s="26">
        <v>1</v>
      </c>
      <c r="M27" s="26">
        <v>1</v>
      </c>
      <c r="N27" s="26">
        <v>3</v>
      </c>
      <c r="O27" s="26">
        <v>2</v>
      </c>
      <c r="P27" s="26">
        <v>1</v>
      </c>
      <c r="Q27" s="26">
        <v>0</v>
      </c>
      <c r="R27" s="26">
        <v>3</v>
      </c>
      <c r="S27" s="26">
        <v>0</v>
      </c>
      <c r="T27" s="28">
        <v>2</v>
      </c>
      <c r="U27" s="31">
        <f t="shared" si="0"/>
        <v>13</v>
      </c>
    </row>
    <row r="28" spans="2:21" s="16" customFormat="1" ht="16.2" customHeight="1" x14ac:dyDescent="0.2">
      <c r="B28" s="34" t="s">
        <v>136</v>
      </c>
      <c r="C28" s="26" t="s">
        <v>59</v>
      </c>
      <c r="D28" s="27" t="s">
        <v>60</v>
      </c>
      <c r="E28" s="47">
        <v>6</v>
      </c>
      <c r="F28" s="30">
        <v>0</v>
      </c>
      <c r="G28" s="26">
        <v>11</v>
      </c>
      <c r="H28" s="35">
        <v>11</v>
      </c>
      <c r="I28" s="27">
        <v>1</v>
      </c>
      <c r="J28" s="26">
        <v>0</v>
      </c>
      <c r="K28" s="26">
        <v>2</v>
      </c>
      <c r="L28" s="26">
        <v>4</v>
      </c>
      <c r="M28" s="26">
        <v>1</v>
      </c>
      <c r="N28" s="26">
        <v>6</v>
      </c>
      <c r="O28" s="26">
        <v>4</v>
      </c>
      <c r="P28" s="26">
        <v>0</v>
      </c>
      <c r="Q28" s="26">
        <v>0</v>
      </c>
      <c r="R28" s="26">
        <v>1</v>
      </c>
      <c r="S28" s="26">
        <v>2</v>
      </c>
      <c r="T28" s="28">
        <v>5</v>
      </c>
      <c r="U28" s="31">
        <f t="shared" si="0"/>
        <v>26</v>
      </c>
    </row>
    <row r="29" spans="2:21" s="16" customFormat="1" ht="16.2" customHeight="1" x14ac:dyDescent="0.2">
      <c r="B29" s="34" t="s">
        <v>137</v>
      </c>
      <c r="C29" s="26" t="s">
        <v>56</v>
      </c>
      <c r="D29" s="27" t="s">
        <v>57</v>
      </c>
      <c r="E29" s="47">
        <v>8</v>
      </c>
      <c r="F29" s="30">
        <v>0</v>
      </c>
      <c r="G29" s="26">
        <v>6</v>
      </c>
      <c r="H29" s="35">
        <v>6</v>
      </c>
      <c r="I29" s="27">
        <v>1</v>
      </c>
      <c r="J29" s="26">
        <v>0</v>
      </c>
      <c r="K29" s="26">
        <v>0</v>
      </c>
      <c r="L29" s="26">
        <v>1</v>
      </c>
      <c r="M29" s="26">
        <v>1</v>
      </c>
      <c r="N29" s="26">
        <v>3</v>
      </c>
      <c r="O29" s="26">
        <v>0</v>
      </c>
      <c r="P29" s="26">
        <v>1</v>
      </c>
      <c r="Q29" s="26">
        <v>1</v>
      </c>
      <c r="R29" s="26">
        <v>0</v>
      </c>
      <c r="S29" s="26">
        <v>0</v>
      </c>
      <c r="T29" s="28">
        <v>0</v>
      </c>
      <c r="U29" s="31">
        <f t="shared" si="0"/>
        <v>8</v>
      </c>
    </row>
    <row r="30" spans="2:21" s="16" customFormat="1" ht="16.2" customHeight="1" x14ac:dyDescent="0.2">
      <c r="B30" s="34" t="s">
        <v>138</v>
      </c>
      <c r="C30" s="26" t="s">
        <v>62</v>
      </c>
      <c r="D30" s="27" t="s">
        <v>63</v>
      </c>
      <c r="E30" s="47">
        <v>7</v>
      </c>
      <c r="F30" s="30">
        <v>0</v>
      </c>
      <c r="G30" s="26">
        <v>4</v>
      </c>
      <c r="H30" s="35">
        <v>4</v>
      </c>
      <c r="I30" s="27">
        <v>1</v>
      </c>
      <c r="J30" s="26">
        <v>0</v>
      </c>
      <c r="K30" s="26">
        <v>0</v>
      </c>
      <c r="L30" s="26">
        <v>2</v>
      </c>
      <c r="M30" s="26">
        <v>1</v>
      </c>
      <c r="N30" s="26">
        <v>1</v>
      </c>
      <c r="O30" s="26">
        <v>0</v>
      </c>
      <c r="P30" s="26">
        <v>0</v>
      </c>
      <c r="Q30" s="26">
        <v>0</v>
      </c>
      <c r="R30" s="26">
        <v>0</v>
      </c>
      <c r="S30" s="26">
        <v>1</v>
      </c>
      <c r="T30" s="28">
        <v>0</v>
      </c>
      <c r="U30" s="31">
        <f t="shared" si="0"/>
        <v>6</v>
      </c>
    </row>
    <row r="31" spans="2:21" s="16" customFormat="1" ht="16.2" customHeight="1" x14ac:dyDescent="0.2">
      <c r="B31" s="34" t="s">
        <v>139</v>
      </c>
      <c r="C31" s="26" t="s">
        <v>59</v>
      </c>
      <c r="D31" s="27" t="s">
        <v>60</v>
      </c>
      <c r="E31" s="47">
        <v>5</v>
      </c>
      <c r="F31" s="30">
        <v>0</v>
      </c>
      <c r="G31" s="26">
        <v>12</v>
      </c>
      <c r="H31" s="35">
        <v>12</v>
      </c>
      <c r="I31" s="27">
        <v>0</v>
      </c>
      <c r="J31" s="26">
        <v>0</v>
      </c>
      <c r="K31" s="26">
        <v>0</v>
      </c>
      <c r="L31" s="26">
        <v>2</v>
      </c>
      <c r="M31" s="26">
        <v>3</v>
      </c>
      <c r="N31" s="26">
        <v>4</v>
      </c>
      <c r="O31" s="26">
        <v>1</v>
      </c>
      <c r="P31" s="26">
        <v>3</v>
      </c>
      <c r="Q31" s="26">
        <v>0</v>
      </c>
      <c r="R31" s="26">
        <v>0</v>
      </c>
      <c r="S31" s="26">
        <v>3</v>
      </c>
      <c r="T31" s="28">
        <v>6</v>
      </c>
      <c r="U31" s="31">
        <f t="shared" si="0"/>
        <v>22</v>
      </c>
    </row>
    <row r="32" spans="2:21" s="16" customFormat="1" ht="16.2" customHeight="1" x14ac:dyDescent="0.2">
      <c r="B32" s="34" t="s">
        <v>140</v>
      </c>
      <c r="C32" s="26" t="s">
        <v>56</v>
      </c>
      <c r="D32" s="27" t="s">
        <v>57</v>
      </c>
      <c r="E32" s="47">
        <v>8</v>
      </c>
      <c r="F32" s="30">
        <v>2</v>
      </c>
      <c r="G32" s="26">
        <v>6</v>
      </c>
      <c r="H32" s="35">
        <v>8</v>
      </c>
      <c r="I32" s="27">
        <v>1</v>
      </c>
      <c r="J32" s="26">
        <v>0</v>
      </c>
      <c r="K32" s="26">
        <v>0</v>
      </c>
      <c r="L32" s="26">
        <v>0</v>
      </c>
      <c r="M32" s="26">
        <v>2</v>
      </c>
      <c r="N32" s="26">
        <v>3</v>
      </c>
      <c r="O32" s="26">
        <v>0</v>
      </c>
      <c r="P32" s="26">
        <v>1</v>
      </c>
      <c r="Q32" s="26">
        <v>1</v>
      </c>
      <c r="R32" s="26">
        <v>0</v>
      </c>
      <c r="S32" s="26">
        <v>0</v>
      </c>
      <c r="T32" s="28">
        <v>0</v>
      </c>
      <c r="U32" s="31">
        <f t="shared" si="0"/>
        <v>8</v>
      </c>
    </row>
    <row r="33" spans="2:21" s="16" customFormat="1" ht="16.2" customHeight="1" x14ac:dyDescent="0.2">
      <c r="B33" s="34" t="s">
        <v>141</v>
      </c>
      <c r="C33" s="26" t="s">
        <v>62</v>
      </c>
      <c r="D33" s="27" t="s">
        <v>63</v>
      </c>
      <c r="E33" s="47">
        <v>6</v>
      </c>
      <c r="F33" s="30">
        <v>2</v>
      </c>
      <c r="G33" s="26">
        <v>5</v>
      </c>
      <c r="H33" s="35">
        <v>7</v>
      </c>
      <c r="I33" s="27">
        <v>0</v>
      </c>
      <c r="J33" s="26">
        <v>0</v>
      </c>
      <c r="K33" s="26">
        <v>0</v>
      </c>
      <c r="L33" s="26">
        <v>3</v>
      </c>
      <c r="M33" s="26">
        <v>1</v>
      </c>
      <c r="N33" s="26">
        <v>2</v>
      </c>
      <c r="O33" s="26">
        <v>1</v>
      </c>
      <c r="P33" s="26">
        <v>1</v>
      </c>
      <c r="Q33" s="26">
        <v>0</v>
      </c>
      <c r="R33" s="26">
        <v>0</v>
      </c>
      <c r="S33" s="26">
        <v>1</v>
      </c>
      <c r="T33" s="28">
        <v>0</v>
      </c>
      <c r="U33" s="31">
        <f t="shared" si="0"/>
        <v>9</v>
      </c>
    </row>
    <row r="34" spans="2:21" s="16" customFormat="1" ht="16.2" customHeight="1" x14ac:dyDescent="0.2">
      <c r="B34" s="34" t="s">
        <v>153</v>
      </c>
      <c r="C34" s="26" t="s">
        <v>56</v>
      </c>
      <c r="D34" s="27" t="s">
        <v>57</v>
      </c>
      <c r="E34" s="47">
        <v>7</v>
      </c>
      <c r="F34" s="30">
        <v>1</v>
      </c>
      <c r="G34" s="26">
        <v>8</v>
      </c>
      <c r="H34" s="35">
        <v>9</v>
      </c>
      <c r="I34" s="27">
        <v>1</v>
      </c>
      <c r="J34" s="26">
        <v>1</v>
      </c>
      <c r="K34" s="26">
        <v>0</v>
      </c>
      <c r="L34" s="26">
        <v>3</v>
      </c>
      <c r="M34" s="26">
        <v>0</v>
      </c>
      <c r="N34" s="26">
        <v>3</v>
      </c>
      <c r="O34" s="26">
        <v>3</v>
      </c>
      <c r="P34" s="26">
        <v>0</v>
      </c>
      <c r="Q34" s="26">
        <v>1</v>
      </c>
      <c r="R34" s="26">
        <v>0</v>
      </c>
      <c r="S34" s="26">
        <v>0</v>
      </c>
      <c r="T34" s="28">
        <v>0</v>
      </c>
      <c r="U34" s="31">
        <f t="shared" ref="U34:U39" si="1">SUM(I34:T34)</f>
        <v>12</v>
      </c>
    </row>
    <row r="35" spans="2:21" s="16" customFormat="1" ht="16.2" customHeight="1" x14ac:dyDescent="0.2">
      <c r="B35" s="34" t="s">
        <v>154</v>
      </c>
      <c r="C35" s="26" t="s">
        <v>59</v>
      </c>
      <c r="D35" s="27" t="s">
        <v>60</v>
      </c>
      <c r="E35" s="47">
        <v>5</v>
      </c>
      <c r="F35" s="30">
        <v>1</v>
      </c>
      <c r="G35" s="26">
        <v>8</v>
      </c>
      <c r="H35" s="35">
        <v>9</v>
      </c>
      <c r="I35" s="27">
        <v>0</v>
      </c>
      <c r="J35" s="26">
        <v>0</v>
      </c>
      <c r="K35" s="26">
        <v>0</v>
      </c>
      <c r="L35" s="26">
        <v>5</v>
      </c>
      <c r="M35" s="26">
        <v>1</v>
      </c>
      <c r="N35" s="26">
        <v>5</v>
      </c>
      <c r="O35" s="26">
        <v>2</v>
      </c>
      <c r="P35" s="26">
        <v>0</v>
      </c>
      <c r="Q35" s="26">
        <v>0</v>
      </c>
      <c r="R35" s="26">
        <v>0</v>
      </c>
      <c r="S35" s="26">
        <v>2</v>
      </c>
      <c r="T35" s="28">
        <v>3</v>
      </c>
      <c r="U35" s="31">
        <f t="shared" si="1"/>
        <v>18</v>
      </c>
    </row>
    <row r="36" spans="2:21" s="16" customFormat="1" ht="16.2" customHeight="1" x14ac:dyDescent="0.2">
      <c r="B36" s="34" t="s">
        <v>155</v>
      </c>
      <c r="C36" s="26" t="s">
        <v>62</v>
      </c>
      <c r="D36" s="27" t="s">
        <v>63</v>
      </c>
      <c r="E36" s="47">
        <v>5</v>
      </c>
      <c r="F36" s="30">
        <v>6</v>
      </c>
      <c r="G36" s="26">
        <v>5</v>
      </c>
      <c r="H36" s="35">
        <v>11</v>
      </c>
      <c r="I36" s="27">
        <v>1</v>
      </c>
      <c r="J36" s="26">
        <v>1</v>
      </c>
      <c r="K36" s="26">
        <v>0</v>
      </c>
      <c r="L36" s="26">
        <v>4</v>
      </c>
      <c r="M36" s="26">
        <v>2</v>
      </c>
      <c r="N36" s="26">
        <v>3</v>
      </c>
      <c r="O36" s="26">
        <v>2</v>
      </c>
      <c r="P36" s="26">
        <v>0</v>
      </c>
      <c r="Q36" s="26">
        <v>0</v>
      </c>
      <c r="R36" s="26">
        <v>0</v>
      </c>
      <c r="S36" s="26">
        <v>2</v>
      </c>
      <c r="T36" s="28">
        <v>0</v>
      </c>
      <c r="U36" s="31">
        <f t="shared" si="1"/>
        <v>15</v>
      </c>
    </row>
    <row r="37" spans="2:21" s="16" customFormat="1" ht="16.2" customHeight="1" x14ac:dyDescent="0.2">
      <c r="B37" s="34" t="s">
        <v>156</v>
      </c>
      <c r="C37" s="26" t="s">
        <v>56</v>
      </c>
      <c r="D37" s="27" t="s">
        <v>57</v>
      </c>
      <c r="E37" s="47">
        <v>6</v>
      </c>
      <c r="F37" s="30">
        <v>1</v>
      </c>
      <c r="G37" s="26">
        <v>6</v>
      </c>
      <c r="H37" s="35">
        <v>7</v>
      </c>
      <c r="I37" s="27">
        <v>3</v>
      </c>
      <c r="J37" s="26">
        <v>0</v>
      </c>
      <c r="K37" s="26">
        <v>0</v>
      </c>
      <c r="L37" s="26">
        <v>2</v>
      </c>
      <c r="M37" s="26">
        <v>1</v>
      </c>
      <c r="N37" s="26">
        <v>1</v>
      </c>
      <c r="O37" s="26">
        <v>1</v>
      </c>
      <c r="P37" s="26">
        <v>2</v>
      </c>
      <c r="Q37" s="26">
        <v>1</v>
      </c>
      <c r="R37" s="26">
        <v>1</v>
      </c>
      <c r="S37" s="26">
        <v>0</v>
      </c>
      <c r="T37" s="28">
        <v>0</v>
      </c>
      <c r="U37" s="31">
        <f t="shared" si="1"/>
        <v>12</v>
      </c>
    </row>
    <row r="38" spans="2:21" s="16" customFormat="1" ht="16.2" customHeight="1" x14ac:dyDescent="0.2">
      <c r="B38" s="34" t="s">
        <v>157</v>
      </c>
      <c r="C38" s="26" t="s">
        <v>59</v>
      </c>
      <c r="D38" s="27" t="s">
        <v>60</v>
      </c>
      <c r="E38" s="47">
        <v>5</v>
      </c>
      <c r="F38" s="30">
        <v>0</v>
      </c>
      <c r="G38" s="26">
        <v>7</v>
      </c>
      <c r="H38" s="35">
        <v>7</v>
      </c>
      <c r="I38" s="27">
        <v>1</v>
      </c>
      <c r="J38" s="26">
        <v>0</v>
      </c>
      <c r="K38" s="26">
        <v>0</v>
      </c>
      <c r="L38" s="26">
        <v>1</v>
      </c>
      <c r="M38" s="26">
        <v>1</v>
      </c>
      <c r="N38" s="26">
        <v>1</v>
      </c>
      <c r="O38" s="26">
        <v>1</v>
      </c>
      <c r="P38" s="26">
        <v>1</v>
      </c>
      <c r="Q38" s="26">
        <v>0</v>
      </c>
      <c r="R38" s="26">
        <v>0</v>
      </c>
      <c r="S38" s="26">
        <v>1</v>
      </c>
      <c r="T38" s="28">
        <v>4</v>
      </c>
      <c r="U38" s="31">
        <f t="shared" si="1"/>
        <v>11</v>
      </c>
    </row>
    <row r="39" spans="2:21" s="16" customFormat="1" ht="16.2" customHeight="1" x14ac:dyDescent="0.2">
      <c r="B39" s="34" t="s">
        <v>158</v>
      </c>
      <c r="C39" s="26" t="s">
        <v>62</v>
      </c>
      <c r="D39" s="27" t="s">
        <v>63</v>
      </c>
      <c r="E39" s="47">
        <v>4</v>
      </c>
      <c r="F39" s="30">
        <v>1</v>
      </c>
      <c r="G39" s="26">
        <v>5</v>
      </c>
      <c r="H39" s="35">
        <v>6</v>
      </c>
      <c r="I39" s="27">
        <v>1</v>
      </c>
      <c r="J39" s="26">
        <v>0</v>
      </c>
      <c r="K39" s="26">
        <v>0</v>
      </c>
      <c r="L39" s="26">
        <v>4</v>
      </c>
      <c r="M39" s="26">
        <v>1</v>
      </c>
      <c r="N39" s="26">
        <v>0</v>
      </c>
      <c r="O39" s="26">
        <v>0</v>
      </c>
      <c r="P39" s="26">
        <v>0</v>
      </c>
      <c r="Q39" s="26">
        <v>0</v>
      </c>
      <c r="R39" s="26">
        <v>1</v>
      </c>
      <c r="S39" s="26">
        <v>0</v>
      </c>
      <c r="T39" s="28">
        <v>0</v>
      </c>
      <c r="U39" s="31">
        <f t="shared" si="1"/>
        <v>7</v>
      </c>
    </row>
    <row r="40" spans="2:21" s="16" customFormat="1" ht="16.2" customHeight="1" x14ac:dyDescent="0.2">
      <c r="B40" s="34" t="s">
        <v>174</v>
      </c>
      <c r="C40" s="26" t="s">
        <v>56</v>
      </c>
      <c r="D40" s="27" t="s">
        <v>57</v>
      </c>
      <c r="E40" s="47">
        <v>8</v>
      </c>
      <c r="F40" s="30">
        <v>1</v>
      </c>
      <c r="G40" s="26">
        <v>11</v>
      </c>
      <c r="H40" s="35">
        <v>12</v>
      </c>
      <c r="I40" s="27">
        <v>0</v>
      </c>
      <c r="J40" s="26">
        <v>0</v>
      </c>
      <c r="K40" s="26">
        <v>1</v>
      </c>
      <c r="L40" s="26">
        <v>2</v>
      </c>
      <c r="M40" s="26">
        <v>3</v>
      </c>
      <c r="N40" s="26">
        <v>3</v>
      </c>
      <c r="O40" s="26">
        <v>0</v>
      </c>
      <c r="P40" s="26">
        <v>1</v>
      </c>
      <c r="Q40" s="26">
        <v>0</v>
      </c>
      <c r="R40" s="26">
        <v>1</v>
      </c>
      <c r="S40" s="26">
        <v>2</v>
      </c>
      <c r="T40" s="28">
        <v>0</v>
      </c>
      <c r="U40" s="31">
        <f t="shared" ref="U40:U63" si="2">SUM(I40:T40)</f>
        <v>13</v>
      </c>
    </row>
    <row r="41" spans="2:21" s="16" customFormat="1" ht="16.2" customHeight="1" x14ac:dyDescent="0.2">
      <c r="B41" s="34" t="s">
        <v>175</v>
      </c>
      <c r="C41" s="26" t="s">
        <v>59</v>
      </c>
      <c r="D41" s="27" t="s">
        <v>60</v>
      </c>
      <c r="E41" s="47">
        <v>5</v>
      </c>
      <c r="F41" s="30">
        <v>1</v>
      </c>
      <c r="G41" s="26">
        <v>4</v>
      </c>
      <c r="H41" s="35">
        <v>5</v>
      </c>
      <c r="I41" s="27">
        <v>0</v>
      </c>
      <c r="J41" s="26">
        <v>0</v>
      </c>
      <c r="K41" s="26">
        <v>0</v>
      </c>
      <c r="L41" s="26">
        <v>1</v>
      </c>
      <c r="M41" s="26">
        <v>3</v>
      </c>
      <c r="N41" s="26">
        <v>1</v>
      </c>
      <c r="O41" s="26">
        <v>0</v>
      </c>
      <c r="P41" s="26">
        <v>1</v>
      </c>
      <c r="Q41" s="26">
        <v>1</v>
      </c>
      <c r="R41" s="26">
        <v>0</v>
      </c>
      <c r="S41" s="26">
        <v>2</v>
      </c>
      <c r="T41" s="28">
        <v>0</v>
      </c>
      <c r="U41" s="31">
        <f t="shared" si="2"/>
        <v>9</v>
      </c>
    </row>
    <row r="42" spans="2:21" s="16" customFormat="1" ht="16.2" customHeight="1" x14ac:dyDescent="0.2">
      <c r="B42" s="34" t="s">
        <v>176</v>
      </c>
      <c r="C42" s="26" t="s">
        <v>62</v>
      </c>
      <c r="D42" s="27" t="s">
        <v>63</v>
      </c>
      <c r="E42" s="47">
        <v>6</v>
      </c>
      <c r="F42" s="30">
        <v>1</v>
      </c>
      <c r="G42" s="26">
        <v>7</v>
      </c>
      <c r="H42" s="35">
        <v>8</v>
      </c>
      <c r="I42" s="27">
        <v>0</v>
      </c>
      <c r="J42" s="26">
        <v>0</v>
      </c>
      <c r="K42" s="26">
        <v>0</v>
      </c>
      <c r="L42" s="26">
        <v>5</v>
      </c>
      <c r="M42" s="26">
        <v>2</v>
      </c>
      <c r="N42" s="26">
        <v>0</v>
      </c>
      <c r="O42" s="26">
        <v>0</v>
      </c>
      <c r="P42" s="26">
        <v>0</v>
      </c>
      <c r="Q42" s="26">
        <v>0</v>
      </c>
      <c r="R42" s="26">
        <v>0</v>
      </c>
      <c r="S42" s="26">
        <v>0</v>
      </c>
      <c r="T42" s="28">
        <v>2</v>
      </c>
      <c r="U42" s="31">
        <f t="shared" si="2"/>
        <v>9</v>
      </c>
    </row>
    <row r="43" spans="2:21" s="16" customFormat="1" ht="16.2" customHeight="1" x14ac:dyDescent="0.2">
      <c r="B43" s="34" t="s">
        <v>177</v>
      </c>
      <c r="C43" s="26" t="s">
        <v>56</v>
      </c>
      <c r="D43" s="27" t="s">
        <v>57</v>
      </c>
      <c r="E43" s="47">
        <v>7</v>
      </c>
      <c r="F43" s="30">
        <v>2</v>
      </c>
      <c r="G43" s="26">
        <v>7</v>
      </c>
      <c r="H43" s="35">
        <v>9</v>
      </c>
      <c r="I43" s="27">
        <v>0</v>
      </c>
      <c r="J43" s="26">
        <v>0</v>
      </c>
      <c r="K43" s="26">
        <v>1</v>
      </c>
      <c r="L43" s="26">
        <v>1</v>
      </c>
      <c r="M43" s="26">
        <v>2</v>
      </c>
      <c r="N43" s="26">
        <v>4</v>
      </c>
      <c r="O43" s="26">
        <v>2</v>
      </c>
      <c r="P43" s="26">
        <v>1</v>
      </c>
      <c r="Q43" s="26">
        <v>1</v>
      </c>
      <c r="R43" s="26">
        <v>0</v>
      </c>
      <c r="S43" s="26">
        <v>1</v>
      </c>
      <c r="T43" s="28">
        <v>1</v>
      </c>
      <c r="U43" s="31">
        <f t="shared" si="2"/>
        <v>14</v>
      </c>
    </row>
    <row r="44" spans="2:21" s="16" customFormat="1" ht="16.2" customHeight="1" x14ac:dyDescent="0.2">
      <c r="B44" s="34" t="s">
        <v>178</v>
      </c>
      <c r="C44" s="26" t="s">
        <v>59</v>
      </c>
      <c r="D44" s="27" t="s">
        <v>60</v>
      </c>
      <c r="E44" s="47">
        <v>5</v>
      </c>
      <c r="F44" s="30">
        <v>0</v>
      </c>
      <c r="G44" s="26">
        <v>6</v>
      </c>
      <c r="H44" s="35">
        <v>6</v>
      </c>
      <c r="I44" s="27">
        <v>0</v>
      </c>
      <c r="J44" s="26">
        <v>0</v>
      </c>
      <c r="K44" s="26">
        <v>0</v>
      </c>
      <c r="L44" s="26">
        <v>2</v>
      </c>
      <c r="M44" s="26">
        <v>2</v>
      </c>
      <c r="N44" s="26">
        <v>1</v>
      </c>
      <c r="O44" s="26">
        <v>0</v>
      </c>
      <c r="P44" s="26">
        <v>2</v>
      </c>
      <c r="Q44" s="26">
        <v>0</v>
      </c>
      <c r="R44" s="26">
        <v>2</v>
      </c>
      <c r="S44" s="26">
        <v>1</v>
      </c>
      <c r="T44" s="28">
        <v>5</v>
      </c>
      <c r="U44" s="31">
        <f t="shared" si="2"/>
        <v>15</v>
      </c>
    </row>
    <row r="45" spans="2:21" s="16" customFormat="1" ht="16.2" customHeight="1" x14ac:dyDescent="0.2">
      <c r="B45" s="34" t="s">
        <v>179</v>
      </c>
      <c r="C45" s="26" t="s">
        <v>62</v>
      </c>
      <c r="D45" s="27" t="s">
        <v>63</v>
      </c>
      <c r="E45" s="47">
        <v>4</v>
      </c>
      <c r="F45" s="30">
        <v>2</v>
      </c>
      <c r="G45" s="26">
        <v>9</v>
      </c>
      <c r="H45" s="35">
        <v>11</v>
      </c>
      <c r="I45" s="27">
        <v>2</v>
      </c>
      <c r="J45" s="26">
        <v>0</v>
      </c>
      <c r="K45" s="26">
        <v>0</v>
      </c>
      <c r="L45" s="26">
        <v>2</v>
      </c>
      <c r="M45" s="26">
        <v>4</v>
      </c>
      <c r="N45" s="26">
        <v>3</v>
      </c>
      <c r="O45" s="26">
        <v>0</v>
      </c>
      <c r="P45" s="26">
        <v>0</v>
      </c>
      <c r="Q45" s="26">
        <v>0</v>
      </c>
      <c r="R45" s="26">
        <v>0</v>
      </c>
      <c r="S45" s="26">
        <v>1</v>
      </c>
      <c r="T45" s="28">
        <v>0</v>
      </c>
      <c r="U45" s="31">
        <f t="shared" si="2"/>
        <v>12</v>
      </c>
    </row>
    <row r="46" spans="2:21" s="16" customFormat="1" ht="16.2" customHeight="1" x14ac:dyDescent="0.2">
      <c r="B46" s="34" t="s">
        <v>196</v>
      </c>
      <c r="C46" s="26" t="s">
        <v>56</v>
      </c>
      <c r="D46" s="27" t="s">
        <v>57</v>
      </c>
      <c r="E46" s="47">
        <v>8</v>
      </c>
      <c r="F46" s="30">
        <v>2</v>
      </c>
      <c r="G46" s="26">
        <v>10</v>
      </c>
      <c r="H46" s="35">
        <v>12</v>
      </c>
      <c r="I46" s="27">
        <v>1</v>
      </c>
      <c r="J46" s="26">
        <v>0</v>
      </c>
      <c r="K46" s="26">
        <v>0</v>
      </c>
      <c r="L46" s="26">
        <v>1</v>
      </c>
      <c r="M46" s="26">
        <v>1</v>
      </c>
      <c r="N46" s="26">
        <v>1</v>
      </c>
      <c r="O46" s="26">
        <v>1</v>
      </c>
      <c r="P46" s="26">
        <v>3</v>
      </c>
      <c r="Q46" s="26">
        <v>0</v>
      </c>
      <c r="R46" s="26">
        <v>1</v>
      </c>
      <c r="S46" s="26">
        <v>1</v>
      </c>
      <c r="T46" s="28">
        <v>0</v>
      </c>
      <c r="U46" s="31">
        <f t="shared" si="2"/>
        <v>10</v>
      </c>
    </row>
    <row r="47" spans="2:21" s="16" customFormat="1" ht="16.2" customHeight="1" x14ac:dyDescent="0.2">
      <c r="B47" s="34" t="s">
        <v>197</v>
      </c>
      <c r="C47" s="26" t="s">
        <v>59</v>
      </c>
      <c r="D47" s="27" t="s">
        <v>60</v>
      </c>
      <c r="E47" s="47">
        <v>6</v>
      </c>
      <c r="F47" s="30">
        <v>0</v>
      </c>
      <c r="G47" s="26">
        <v>5</v>
      </c>
      <c r="H47" s="35">
        <v>5</v>
      </c>
      <c r="I47" s="27">
        <v>0</v>
      </c>
      <c r="J47" s="26">
        <v>0</v>
      </c>
      <c r="K47" s="26">
        <v>0</v>
      </c>
      <c r="L47" s="26">
        <v>1</v>
      </c>
      <c r="M47" s="26">
        <v>2</v>
      </c>
      <c r="N47" s="26">
        <v>1</v>
      </c>
      <c r="O47" s="26">
        <v>0</v>
      </c>
      <c r="P47" s="26">
        <v>1</v>
      </c>
      <c r="Q47" s="26">
        <v>0</v>
      </c>
      <c r="R47" s="26">
        <v>0</v>
      </c>
      <c r="S47" s="26">
        <v>1</v>
      </c>
      <c r="T47" s="28">
        <v>1</v>
      </c>
      <c r="U47" s="31">
        <f t="shared" si="2"/>
        <v>7</v>
      </c>
    </row>
    <row r="48" spans="2:21" s="16" customFormat="1" ht="16.2" customHeight="1" x14ac:dyDescent="0.2">
      <c r="B48" s="34" t="s">
        <v>198</v>
      </c>
      <c r="C48" s="26" t="s">
        <v>62</v>
      </c>
      <c r="D48" s="27" t="s">
        <v>63</v>
      </c>
      <c r="E48" s="47">
        <v>7</v>
      </c>
      <c r="F48" s="30">
        <v>5</v>
      </c>
      <c r="G48" s="26">
        <v>6</v>
      </c>
      <c r="H48" s="35">
        <v>11</v>
      </c>
      <c r="I48" s="27">
        <v>1</v>
      </c>
      <c r="J48" s="26">
        <v>0</v>
      </c>
      <c r="K48" s="26">
        <v>0</v>
      </c>
      <c r="L48" s="26">
        <v>2</v>
      </c>
      <c r="M48" s="26">
        <v>2</v>
      </c>
      <c r="N48" s="26">
        <v>1</v>
      </c>
      <c r="O48" s="26">
        <v>0</v>
      </c>
      <c r="P48" s="26">
        <v>7</v>
      </c>
      <c r="Q48" s="26">
        <v>0</v>
      </c>
      <c r="R48" s="26">
        <v>0</v>
      </c>
      <c r="S48" s="26">
        <v>0</v>
      </c>
      <c r="T48" s="28">
        <v>1</v>
      </c>
      <c r="U48" s="31">
        <f t="shared" si="2"/>
        <v>14</v>
      </c>
    </row>
    <row r="49" spans="2:21" s="16" customFormat="1" ht="16.2" customHeight="1" x14ac:dyDescent="0.2">
      <c r="B49" s="34" t="s">
        <v>199</v>
      </c>
      <c r="C49" s="26" t="s">
        <v>59</v>
      </c>
      <c r="D49" s="27" t="s">
        <v>60</v>
      </c>
      <c r="E49" s="47">
        <v>3</v>
      </c>
      <c r="F49" s="30">
        <v>0</v>
      </c>
      <c r="G49" s="26">
        <v>6</v>
      </c>
      <c r="H49" s="35">
        <v>6</v>
      </c>
      <c r="I49" s="27">
        <v>1</v>
      </c>
      <c r="J49" s="26">
        <v>0</v>
      </c>
      <c r="K49" s="26">
        <v>0</v>
      </c>
      <c r="L49" s="26">
        <v>2</v>
      </c>
      <c r="M49" s="26">
        <v>1</v>
      </c>
      <c r="N49" s="26">
        <v>0</v>
      </c>
      <c r="O49" s="26">
        <v>2</v>
      </c>
      <c r="P49" s="26">
        <v>2</v>
      </c>
      <c r="Q49" s="26">
        <v>0</v>
      </c>
      <c r="R49" s="26">
        <v>0</v>
      </c>
      <c r="S49" s="26">
        <v>0</v>
      </c>
      <c r="T49" s="28">
        <v>2</v>
      </c>
      <c r="U49" s="31">
        <f t="shared" si="2"/>
        <v>10</v>
      </c>
    </row>
    <row r="50" spans="2:21" s="16" customFormat="1" ht="16.2" customHeight="1" x14ac:dyDescent="0.2">
      <c r="B50" s="34" t="s">
        <v>200</v>
      </c>
      <c r="C50" s="26" t="s">
        <v>56</v>
      </c>
      <c r="D50" s="27" t="s">
        <v>57</v>
      </c>
      <c r="E50" s="47">
        <v>8</v>
      </c>
      <c r="F50" s="30">
        <v>0</v>
      </c>
      <c r="G50" s="26">
        <v>9</v>
      </c>
      <c r="H50" s="35">
        <v>9</v>
      </c>
      <c r="I50" s="27">
        <v>3</v>
      </c>
      <c r="J50" s="26">
        <v>1</v>
      </c>
      <c r="K50" s="26">
        <v>1</v>
      </c>
      <c r="L50" s="26">
        <v>1</v>
      </c>
      <c r="M50" s="26">
        <v>0</v>
      </c>
      <c r="N50" s="26">
        <v>2</v>
      </c>
      <c r="O50" s="26">
        <v>1</v>
      </c>
      <c r="P50" s="26">
        <v>4</v>
      </c>
      <c r="Q50" s="26">
        <v>0</v>
      </c>
      <c r="R50" s="26">
        <v>0</v>
      </c>
      <c r="S50" s="26">
        <v>1</v>
      </c>
      <c r="T50" s="28">
        <v>0</v>
      </c>
      <c r="U50" s="31">
        <f t="shared" si="2"/>
        <v>14</v>
      </c>
    </row>
    <row r="51" spans="2:21" s="16" customFormat="1" ht="16.2" customHeight="1" x14ac:dyDescent="0.2">
      <c r="B51" s="34" t="s">
        <v>201</v>
      </c>
      <c r="C51" s="26" t="s">
        <v>62</v>
      </c>
      <c r="D51" s="27" t="s">
        <v>63</v>
      </c>
      <c r="E51" s="47">
        <v>5</v>
      </c>
      <c r="F51" s="30">
        <v>2</v>
      </c>
      <c r="G51" s="26">
        <v>7</v>
      </c>
      <c r="H51" s="35">
        <v>9</v>
      </c>
      <c r="I51" s="27">
        <v>0</v>
      </c>
      <c r="J51" s="26">
        <v>0</v>
      </c>
      <c r="K51" s="26">
        <v>0</v>
      </c>
      <c r="L51" s="26">
        <v>3</v>
      </c>
      <c r="M51" s="26">
        <v>2</v>
      </c>
      <c r="N51" s="26">
        <v>3</v>
      </c>
      <c r="O51" s="26">
        <v>0</v>
      </c>
      <c r="P51" s="26">
        <v>4</v>
      </c>
      <c r="Q51" s="26">
        <v>0</v>
      </c>
      <c r="R51" s="26">
        <v>0</v>
      </c>
      <c r="S51" s="26">
        <v>0</v>
      </c>
      <c r="T51" s="28">
        <v>0</v>
      </c>
      <c r="U51" s="31">
        <f t="shared" si="2"/>
        <v>12</v>
      </c>
    </row>
    <row r="52" spans="2:21" s="16" customFormat="1" ht="16.2" customHeight="1" x14ac:dyDescent="0.2">
      <c r="B52" s="34" t="s">
        <v>202</v>
      </c>
      <c r="C52" s="26" t="s">
        <v>56</v>
      </c>
      <c r="D52" s="27" t="s">
        <v>57</v>
      </c>
      <c r="E52" s="47">
        <v>10</v>
      </c>
      <c r="F52" s="30">
        <v>0</v>
      </c>
      <c r="G52" s="26">
        <v>7</v>
      </c>
      <c r="H52" s="35">
        <v>7</v>
      </c>
      <c r="I52" s="27">
        <v>1</v>
      </c>
      <c r="J52" s="26">
        <v>0</v>
      </c>
      <c r="K52" s="26">
        <v>0</v>
      </c>
      <c r="L52" s="26">
        <v>1</v>
      </c>
      <c r="M52" s="26">
        <v>0</v>
      </c>
      <c r="N52" s="26">
        <v>1</v>
      </c>
      <c r="O52" s="26">
        <v>2</v>
      </c>
      <c r="P52" s="26">
        <v>3</v>
      </c>
      <c r="Q52" s="26">
        <v>0</v>
      </c>
      <c r="R52" s="26">
        <v>1</v>
      </c>
      <c r="S52" s="26">
        <v>0</v>
      </c>
      <c r="T52" s="28">
        <v>0</v>
      </c>
      <c r="U52" s="31">
        <f t="shared" si="2"/>
        <v>9</v>
      </c>
    </row>
    <row r="53" spans="2:21" s="16" customFormat="1" ht="16.2" customHeight="1" x14ac:dyDescent="0.2">
      <c r="B53" s="34" t="s">
        <v>203</v>
      </c>
      <c r="C53" s="26" t="s">
        <v>59</v>
      </c>
      <c r="D53" s="27" t="s">
        <v>60</v>
      </c>
      <c r="E53" s="47">
        <v>4</v>
      </c>
      <c r="F53" s="30">
        <v>3</v>
      </c>
      <c r="G53" s="26">
        <v>4</v>
      </c>
      <c r="H53" s="35">
        <v>7</v>
      </c>
      <c r="I53" s="27">
        <v>0</v>
      </c>
      <c r="J53" s="26">
        <v>0</v>
      </c>
      <c r="K53" s="26">
        <v>0</v>
      </c>
      <c r="L53" s="26">
        <v>4</v>
      </c>
      <c r="M53" s="26">
        <v>2</v>
      </c>
      <c r="N53" s="26">
        <v>4</v>
      </c>
      <c r="O53" s="26">
        <v>1</v>
      </c>
      <c r="P53" s="26">
        <v>3</v>
      </c>
      <c r="Q53" s="26">
        <v>0</v>
      </c>
      <c r="R53" s="26">
        <v>1</v>
      </c>
      <c r="S53" s="26">
        <v>1</v>
      </c>
      <c r="T53" s="28">
        <v>1</v>
      </c>
      <c r="U53" s="31">
        <f t="shared" si="2"/>
        <v>17</v>
      </c>
    </row>
    <row r="54" spans="2:21" s="16" customFormat="1" ht="16.2" customHeight="1" x14ac:dyDescent="0.2">
      <c r="B54" s="34" t="s">
        <v>204</v>
      </c>
      <c r="C54" s="26" t="s">
        <v>62</v>
      </c>
      <c r="D54" s="27" t="s">
        <v>63</v>
      </c>
      <c r="E54" s="47">
        <v>5</v>
      </c>
      <c r="F54" s="30">
        <v>4</v>
      </c>
      <c r="G54" s="26">
        <v>6</v>
      </c>
      <c r="H54" s="35">
        <v>10</v>
      </c>
      <c r="I54" s="27">
        <v>0</v>
      </c>
      <c r="J54" s="26">
        <v>0</v>
      </c>
      <c r="K54" s="26">
        <v>0</v>
      </c>
      <c r="L54" s="26">
        <v>2</v>
      </c>
      <c r="M54" s="26">
        <v>2</v>
      </c>
      <c r="N54" s="26">
        <v>1</v>
      </c>
      <c r="O54" s="26">
        <v>0</v>
      </c>
      <c r="P54" s="26">
        <v>3</v>
      </c>
      <c r="Q54" s="26">
        <v>0</v>
      </c>
      <c r="R54" s="26">
        <v>0</v>
      </c>
      <c r="S54" s="26">
        <v>0</v>
      </c>
      <c r="T54" s="28">
        <v>1</v>
      </c>
      <c r="U54" s="31">
        <f t="shared" si="2"/>
        <v>9</v>
      </c>
    </row>
    <row r="55" spans="2:21" s="16" customFormat="1" ht="16.2" customHeight="1" x14ac:dyDescent="0.2">
      <c r="B55" s="34" t="s">
        <v>205</v>
      </c>
      <c r="C55" s="26" t="s">
        <v>56</v>
      </c>
      <c r="D55" s="27" t="s">
        <v>57</v>
      </c>
      <c r="E55" s="47">
        <v>9</v>
      </c>
      <c r="F55" s="30">
        <v>2</v>
      </c>
      <c r="G55" s="26">
        <v>11</v>
      </c>
      <c r="H55" s="35">
        <v>13</v>
      </c>
      <c r="I55" s="27">
        <v>1</v>
      </c>
      <c r="J55" s="26">
        <v>0</v>
      </c>
      <c r="K55" s="26">
        <v>0</v>
      </c>
      <c r="L55" s="26">
        <v>1</v>
      </c>
      <c r="M55" s="26">
        <v>1</v>
      </c>
      <c r="N55" s="26">
        <v>1</v>
      </c>
      <c r="O55" s="26">
        <v>0</v>
      </c>
      <c r="P55" s="26">
        <v>6</v>
      </c>
      <c r="Q55" s="26">
        <v>0</v>
      </c>
      <c r="R55" s="26">
        <v>1</v>
      </c>
      <c r="S55" s="26">
        <v>0</v>
      </c>
      <c r="T55" s="28">
        <v>0</v>
      </c>
      <c r="U55" s="31">
        <f t="shared" si="2"/>
        <v>11</v>
      </c>
    </row>
    <row r="56" spans="2:21" s="16" customFormat="1" ht="16.2" customHeight="1" x14ac:dyDescent="0.2">
      <c r="B56" s="34" t="s">
        <v>206</v>
      </c>
      <c r="C56" s="26" t="s">
        <v>59</v>
      </c>
      <c r="D56" s="27" t="s">
        <v>60</v>
      </c>
      <c r="E56" s="47">
        <v>5</v>
      </c>
      <c r="F56" s="30">
        <v>0</v>
      </c>
      <c r="G56" s="26">
        <v>7</v>
      </c>
      <c r="H56" s="35">
        <v>7</v>
      </c>
      <c r="I56" s="27">
        <v>3</v>
      </c>
      <c r="J56" s="26">
        <v>0</v>
      </c>
      <c r="K56" s="26">
        <v>0</v>
      </c>
      <c r="L56" s="26">
        <v>3</v>
      </c>
      <c r="M56" s="26">
        <v>2</v>
      </c>
      <c r="N56" s="26">
        <v>2</v>
      </c>
      <c r="O56" s="26">
        <v>0</v>
      </c>
      <c r="P56" s="26">
        <v>0</v>
      </c>
      <c r="Q56" s="26">
        <v>0</v>
      </c>
      <c r="R56" s="26">
        <v>0</v>
      </c>
      <c r="S56" s="26">
        <v>0</v>
      </c>
      <c r="T56" s="28">
        <v>5</v>
      </c>
      <c r="U56" s="31">
        <f t="shared" si="2"/>
        <v>15</v>
      </c>
    </row>
    <row r="57" spans="2:21" s="16" customFormat="1" ht="16.2" customHeight="1" x14ac:dyDescent="0.2">
      <c r="B57" s="34" t="s">
        <v>207</v>
      </c>
      <c r="C57" s="26" t="s">
        <v>62</v>
      </c>
      <c r="D57" s="27" t="s">
        <v>63</v>
      </c>
      <c r="E57" s="47">
        <v>6</v>
      </c>
      <c r="F57" s="30">
        <v>2</v>
      </c>
      <c r="G57" s="26">
        <v>6</v>
      </c>
      <c r="H57" s="35">
        <v>8</v>
      </c>
      <c r="I57" s="27">
        <v>0</v>
      </c>
      <c r="J57" s="26">
        <v>0</v>
      </c>
      <c r="K57" s="26">
        <v>0</v>
      </c>
      <c r="L57" s="26">
        <v>2</v>
      </c>
      <c r="M57" s="26">
        <v>1</v>
      </c>
      <c r="N57" s="26">
        <v>2</v>
      </c>
      <c r="O57" s="26">
        <v>2</v>
      </c>
      <c r="P57" s="26">
        <v>3</v>
      </c>
      <c r="Q57" s="26">
        <v>0</v>
      </c>
      <c r="R57" s="26">
        <v>0</v>
      </c>
      <c r="S57" s="26">
        <v>1</v>
      </c>
      <c r="T57" s="28">
        <v>0</v>
      </c>
      <c r="U57" s="31">
        <f t="shared" si="2"/>
        <v>11</v>
      </c>
    </row>
    <row r="58" spans="2:21" s="16" customFormat="1" ht="16.2" customHeight="1" x14ac:dyDescent="0.2">
      <c r="B58" s="34" t="s">
        <v>222</v>
      </c>
      <c r="C58" s="26" t="s">
        <v>56</v>
      </c>
      <c r="D58" s="27" t="s">
        <v>57</v>
      </c>
      <c r="E58" s="47">
        <v>8</v>
      </c>
      <c r="F58" s="30">
        <v>2</v>
      </c>
      <c r="G58" s="26">
        <v>9</v>
      </c>
      <c r="H58" s="35">
        <v>11</v>
      </c>
      <c r="I58" s="27">
        <v>1</v>
      </c>
      <c r="J58" s="26">
        <v>0</v>
      </c>
      <c r="K58" s="26">
        <v>0</v>
      </c>
      <c r="L58" s="26">
        <v>0</v>
      </c>
      <c r="M58" s="26">
        <v>3</v>
      </c>
      <c r="N58" s="26">
        <v>1</v>
      </c>
      <c r="O58" s="26">
        <v>0</v>
      </c>
      <c r="P58" s="26">
        <v>2</v>
      </c>
      <c r="Q58" s="26">
        <v>0</v>
      </c>
      <c r="R58" s="26">
        <v>1</v>
      </c>
      <c r="S58" s="26">
        <v>1</v>
      </c>
      <c r="T58" s="28">
        <v>0</v>
      </c>
      <c r="U58" s="31">
        <f t="shared" si="2"/>
        <v>9</v>
      </c>
    </row>
    <row r="59" spans="2:21" s="16" customFormat="1" ht="16.2" customHeight="1" x14ac:dyDescent="0.2">
      <c r="B59" s="34" t="s">
        <v>221</v>
      </c>
      <c r="C59" s="26" t="s">
        <v>62</v>
      </c>
      <c r="D59" s="27" t="s">
        <v>63</v>
      </c>
      <c r="E59" s="47">
        <v>6</v>
      </c>
      <c r="F59" s="30">
        <v>0</v>
      </c>
      <c r="G59" s="26">
        <v>3</v>
      </c>
      <c r="H59" s="35">
        <v>3</v>
      </c>
      <c r="I59" s="27">
        <v>0</v>
      </c>
      <c r="J59" s="26">
        <v>0</v>
      </c>
      <c r="K59" s="26">
        <v>0</v>
      </c>
      <c r="L59" s="26">
        <v>1</v>
      </c>
      <c r="M59" s="26">
        <v>1</v>
      </c>
      <c r="N59" s="26">
        <v>1</v>
      </c>
      <c r="O59" s="26">
        <v>0</v>
      </c>
      <c r="P59" s="26">
        <v>0</v>
      </c>
      <c r="Q59" s="26">
        <v>0</v>
      </c>
      <c r="R59" s="26">
        <v>0</v>
      </c>
      <c r="S59" s="26">
        <v>0</v>
      </c>
      <c r="T59" s="28">
        <v>0</v>
      </c>
      <c r="U59" s="31">
        <f t="shared" si="2"/>
        <v>3</v>
      </c>
    </row>
    <row r="60" spans="2:21" s="16" customFormat="1" ht="16.2" customHeight="1" x14ac:dyDescent="0.2">
      <c r="B60" s="34" t="s">
        <v>223</v>
      </c>
      <c r="C60" s="26" t="s">
        <v>59</v>
      </c>
      <c r="D60" s="27" t="s">
        <v>60</v>
      </c>
      <c r="E60" s="47">
        <v>6</v>
      </c>
      <c r="F60" s="30">
        <v>0</v>
      </c>
      <c r="G60" s="26">
        <v>5</v>
      </c>
      <c r="H60" s="35">
        <v>5</v>
      </c>
      <c r="I60" s="27">
        <v>0</v>
      </c>
      <c r="J60" s="26">
        <v>0</v>
      </c>
      <c r="K60" s="26">
        <v>0</v>
      </c>
      <c r="L60" s="26">
        <v>4</v>
      </c>
      <c r="M60" s="26">
        <v>4</v>
      </c>
      <c r="N60" s="26">
        <v>2</v>
      </c>
      <c r="O60" s="26">
        <v>0</v>
      </c>
      <c r="P60" s="26">
        <v>0</v>
      </c>
      <c r="Q60" s="26">
        <v>0</v>
      </c>
      <c r="R60" s="26">
        <v>0</v>
      </c>
      <c r="S60" s="26">
        <v>0</v>
      </c>
      <c r="T60" s="28">
        <v>1</v>
      </c>
      <c r="U60" s="31">
        <f t="shared" si="2"/>
        <v>11</v>
      </c>
    </row>
    <row r="61" spans="2:21" s="16" customFormat="1" ht="16.2" customHeight="1" x14ac:dyDescent="0.2">
      <c r="B61" s="34" t="s">
        <v>224</v>
      </c>
      <c r="C61" s="26" t="s">
        <v>56</v>
      </c>
      <c r="D61" s="27" t="s">
        <v>57</v>
      </c>
      <c r="E61" s="47">
        <v>9</v>
      </c>
      <c r="F61" s="30">
        <v>0</v>
      </c>
      <c r="G61" s="26">
        <v>3</v>
      </c>
      <c r="H61" s="35">
        <v>3</v>
      </c>
      <c r="I61" s="27">
        <v>0</v>
      </c>
      <c r="J61" s="26">
        <v>0</v>
      </c>
      <c r="K61" s="26">
        <v>0</v>
      </c>
      <c r="L61" s="26">
        <v>1</v>
      </c>
      <c r="M61" s="26">
        <v>0</v>
      </c>
      <c r="N61" s="26">
        <v>0</v>
      </c>
      <c r="O61" s="26">
        <v>0</v>
      </c>
      <c r="P61" s="26">
        <v>1</v>
      </c>
      <c r="Q61" s="26">
        <v>0</v>
      </c>
      <c r="R61" s="26">
        <v>1</v>
      </c>
      <c r="S61" s="26">
        <v>0</v>
      </c>
      <c r="T61" s="28">
        <v>0</v>
      </c>
      <c r="U61" s="31">
        <f t="shared" si="2"/>
        <v>3</v>
      </c>
    </row>
    <row r="62" spans="2:21" s="16" customFormat="1" ht="16.2" customHeight="1" x14ac:dyDescent="0.2">
      <c r="B62" s="34" t="s">
        <v>225</v>
      </c>
      <c r="C62" s="26" t="s">
        <v>59</v>
      </c>
      <c r="D62" s="27" t="s">
        <v>60</v>
      </c>
      <c r="E62" s="47">
        <v>4</v>
      </c>
      <c r="F62" s="30">
        <v>0</v>
      </c>
      <c r="G62" s="26">
        <v>6</v>
      </c>
      <c r="H62" s="35">
        <v>6</v>
      </c>
      <c r="I62" s="27">
        <v>1</v>
      </c>
      <c r="J62" s="26">
        <v>0</v>
      </c>
      <c r="K62" s="26">
        <v>0</v>
      </c>
      <c r="L62" s="26">
        <v>4</v>
      </c>
      <c r="M62" s="26">
        <v>3</v>
      </c>
      <c r="N62" s="26">
        <v>2</v>
      </c>
      <c r="O62" s="26">
        <v>0</v>
      </c>
      <c r="P62" s="26">
        <v>0</v>
      </c>
      <c r="Q62" s="26">
        <v>0</v>
      </c>
      <c r="R62" s="26">
        <v>0</v>
      </c>
      <c r="S62" s="26">
        <v>0</v>
      </c>
      <c r="T62" s="28">
        <v>1</v>
      </c>
      <c r="U62" s="31">
        <f t="shared" si="2"/>
        <v>11</v>
      </c>
    </row>
    <row r="63" spans="2:21" s="16" customFormat="1" ht="16.2" customHeight="1" x14ac:dyDescent="0.2">
      <c r="B63" s="34" t="s">
        <v>226</v>
      </c>
      <c r="C63" s="26" t="s">
        <v>62</v>
      </c>
      <c r="D63" s="27" t="s">
        <v>63</v>
      </c>
      <c r="E63" s="47">
        <v>5</v>
      </c>
      <c r="F63" s="30">
        <v>3</v>
      </c>
      <c r="G63" s="26">
        <v>5</v>
      </c>
      <c r="H63" s="35">
        <v>8</v>
      </c>
      <c r="I63" s="27">
        <v>1</v>
      </c>
      <c r="J63" s="26">
        <v>0</v>
      </c>
      <c r="K63" s="26">
        <v>0</v>
      </c>
      <c r="L63" s="26">
        <v>4</v>
      </c>
      <c r="M63" s="26">
        <v>1</v>
      </c>
      <c r="N63" s="26">
        <v>2</v>
      </c>
      <c r="O63" s="26">
        <v>1</v>
      </c>
      <c r="P63" s="26">
        <v>1</v>
      </c>
      <c r="Q63" s="26">
        <v>0</v>
      </c>
      <c r="R63" s="26">
        <v>0</v>
      </c>
      <c r="S63" s="26">
        <v>1</v>
      </c>
      <c r="T63" s="28">
        <v>0</v>
      </c>
      <c r="U63" s="31">
        <f t="shared" si="2"/>
        <v>11</v>
      </c>
    </row>
    <row r="64" spans="2:21" s="16" customFormat="1" ht="16.2" customHeight="1" x14ac:dyDescent="0.2">
      <c r="B64" s="34" t="s">
        <v>236</v>
      </c>
      <c r="C64" s="26" t="s">
        <v>59</v>
      </c>
      <c r="D64" s="27" t="s">
        <v>60</v>
      </c>
      <c r="E64" s="47">
        <v>5</v>
      </c>
      <c r="F64" s="30">
        <v>0</v>
      </c>
      <c r="G64" s="26">
        <v>6</v>
      </c>
      <c r="H64" s="35">
        <v>6</v>
      </c>
      <c r="I64" s="27">
        <v>1</v>
      </c>
      <c r="J64" s="26">
        <v>0</v>
      </c>
      <c r="K64" s="26">
        <v>0</v>
      </c>
      <c r="L64" s="26">
        <v>2</v>
      </c>
      <c r="M64" s="26">
        <v>3</v>
      </c>
      <c r="N64" s="26">
        <v>1</v>
      </c>
      <c r="O64" s="26">
        <v>1</v>
      </c>
      <c r="P64" s="26">
        <v>0</v>
      </c>
      <c r="Q64" s="26">
        <v>0</v>
      </c>
      <c r="R64" s="26">
        <v>0</v>
      </c>
      <c r="S64" s="26">
        <v>0</v>
      </c>
      <c r="T64" s="28">
        <v>0</v>
      </c>
      <c r="U64" s="31">
        <f t="shared" ref="U64:U75" si="3">SUM(I64:T64)</f>
        <v>8</v>
      </c>
    </row>
    <row r="65" spans="2:21" s="16" customFormat="1" ht="16.2" customHeight="1" x14ac:dyDescent="0.2">
      <c r="B65" s="34" t="s">
        <v>237</v>
      </c>
      <c r="C65" s="26" t="s">
        <v>56</v>
      </c>
      <c r="D65" s="27" t="s">
        <v>57</v>
      </c>
      <c r="E65" s="47">
        <v>8</v>
      </c>
      <c r="F65" s="30">
        <v>3</v>
      </c>
      <c r="G65" s="26">
        <v>12</v>
      </c>
      <c r="H65" s="35">
        <v>15</v>
      </c>
      <c r="I65" s="27">
        <v>1</v>
      </c>
      <c r="J65" s="26">
        <v>2</v>
      </c>
      <c r="K65" s="26">
        <v>0</v>
      </c>
      <c r="L65" s="26">
        <v>5</v>
      </c>
      <c r="M65" s="26">
        <v>3</v>
      </c>
      <c r="N65" s="26">
        <v>0</v>
      </c>
      <c r="O65" s="26">
        <v>0</v>
      </c>
      <c r="P65" s="26">
        <v>2</v>
      </c>
      <c r="Q65" s="26">
        <v>1</v>
      </c>
      <c r="R65" s="26">
        <v>1</v>
      </c>
      <c r="S65" s="26">
        <v>0</v>
      </c>
      <c r="T65" s="28">
        <v>0</v>
      </c>
      <c r="U65" s="31">
        <f t="shared" si="3"/>
        <v>15</v>
      </c>
    </row>
    <row r="66" spans="2:21" s="16" customFormat="1" ht="16.2" customHeight="1" x14ac:dyDescent="0.2">
      <c r="B66" s="34" t="s">
        <v>238</v>
      </c>
      <c r="C66" s="26" t="s">
        <v>62</v>
      </c>
      <c r="D66" s="27" t="s">
        <v>63</v>
      </c>
      <c r="E66" s="47">
        <v>6</v>
      </c>
      <c r="F66" s="30">
        <v>1</v>
      </c>
      <c r="G66" s="26">
        <v>6</v>
      </c>
      <c r="H66" s="35">
        <v>7</v>
      </c>
      <c r="I66" s="27">
        <v>0</v>
      </c>
      <c r="J66" s="26">
        <v>0</v>
      </c>
      <c r="K66" s="26">
        <v>1</v>
      </c>
      <c r="L66" s="26">
        <v>3</v>
      </c>
      <c r="M66" s="26">
        <v>0</v>
      </c>
      <c r="N66" s="26">
        <v>3</v>
      </c>
      <c r="O66" s="26">
        <v>0</v>
      </c>
      <c r="P66" s="26">
        <v>1</v>
      </c>
      <c r="Q66" s="26">
        <v>0</v>
      </c>
      <c r="R66" s="26">
        <v>0</v>
      </c>
      <c r="S66" s="26">
        <v>0</v>
      </c>
      <c r="T66" s="28">
        <v>0</v>
      </c>
      <c r="U66" s="31">
        <f t="shared" si="3"/>
        <v>8</v>
      </c>
    </row>
    <row r="67" spans="2:21" s="16" customFormat="1" ht="16.2" customHeight="1" x14ac:dyDescent="0.2">
      <c r="B67" s="34" t="s">
        <v>239</v>
      </c>
      <c r="C67" s="26" t="s">
        <v>59</v>
      </c>
      <c r="D67" s="27" t="s">
        <v>60</v>
      </c>
      <c r="E67" s="47">
        <v>7</v>
      </c>
      <c r="F67" s="30">
        <v>0</v>
      </c>
      <c r="G67" s="26">
        <v>7</v>
      </c>
      <c r="H67" s="35">
        <v>7</v>
      </c>
      <c r="I67" s="27">
        <v>1</v>
      </c>
      <c r="J67" s="26">
        <v>0</v>
      </c>
      <c r="K67" s="26">
        <v>0</v>
      </c>
      <c r="L67" s="26">
        <v>2</v>
      </c>
      <c r="M67" s="26">
        <v>3</v>
      </c>
      <c r="N67" s="26">
        <v>3</v>
      </c>
      <c r="O67" s="26">
        <v>0</v>
      </c>
      <c r="P67" s="26">
        <v>1</v>
      </c>
      <c r="Q67" s="26">
        <v>0</v>
      </c>
      <c r="R67" s="26">
        <v>0</v>
      </c>
      <c r="S67" s="26">
        <v>0</v>
      </c>
      <c r="T67" s="28">
        <v>3</v>
      </c>
      <c r="U67" s="31">
        <f t="shared" si="3"/>
        <v>13</v>
      </c>
    </row>
    <row r="68" spans="2:21" s="16" customFormat="1" ht="16.2" customHeight="1" x14ac:dyDescent="0.2">
      <c r="B68" s="34" t="s">
        <v>240</v>
      </c>
      <c r="C68" s="26" t="s">
        <v>56</v>
      </c>
      <c r="D68" s="27" t="s">
        <v>57</v>
      </c>
      <c r="E68" s="47">
        <v>8</v>
      </c>
      <c r="F68" s="30">
        <v>2</v>
      </c>
      <c r="G68" s="26">
        <v>7</v>
      </c>
      <c r="H68" s="35">
        <v>9</v>
      </c>
      <c r="I68" s="27">
        <v>5</v>
      </c>
      <c r="J68" s="26">
        <v>2</v>
      </c>
      <c r="K68" s="26">
        <v>0</v>
      </c>
      <c r="L68" s="26">
        <v>2</v>
      </c>
      <c r="M68" s="26">
        <v>0</v>
      </c>
      <c r="N68" s="26">
        <v>1</v>
      </c>
      <c r="O68" s="26">
        <v>2</v>
      </c>
      <c r="P68" s="26">
        <v>0</v>
      </c>
      <c r="Q68" s="26">
        <v>0</v>
      </c>
      <c r="R68" s="26">
        <v>0</v>
      </c>
      <c r="S68" s="26">
        <v>1</v>
      </c>
      <c r="T68" s="28">
        <v>0</v>
      </c>
      <c r="U68" s="31">
        <f t="shared" si="3"/>
        <v>13</v>
      </c>
    </row>
    <row r="69" spans="2:21" s="16" customFormat="1" ht="16.2" customHeight="1" x14ac:dyDescent="0.2">
      <c r="B69" s="34" t="s">
        <v>241</v>
      </c>
      <c r="C69" s="26" t="s">
        <v>62</v>
      </c>
      <c r="D69" s="27" t="s">
        <v>63</v>
      </c>
      <c r="E69" s="47">
        <v>5</v>
      </c>
      <c r="F69" s="30">
        <v>0</v>
      </c>
      <c r="G69" s="26">
        <v>7</v>
      </c>
      <c r="H69" s="35">
        <v>7</v>
      </c>
      <c r="I69" s="27">
        <v>1</v>
      </c>
      <c r="J69" s="26">
        <v>0</v>
      </c>
      <c r="K69" s="26">
        <v>0</v>
      </c>
      <c r="L69" s="26">
        <v>3</v>
      </c>
      <c r="M69" s="26">
        <v>2</v>
      </c>
      <c r="N69" s="26">
        <v>0</v>
      </c>
      <c r="O69" s="26">
        <v>0</v>
      </c>
      <c r="P69" s="26">
        <v>0</v>
      </c>
      <c r="Q69" s="26">
        <v>0</v>
      </c>
      <c r="R69" s="26">
        <v>1</v>
      </c>
      <c r="S69" s="26">
        <v>0</v>
      </c>
      <c r="T69" s="28">
        <v>0</v>
      </c>
      <c r="U69" s="31">
        <f t="shared" si="3"/>
        <v>7</v>
      </c>
    </row>
    <row r="70" spans="2:21" s="16" customFormat="1" ht="16.2" customHeight="1" x14ac:dyDescent="0.2">
      <c r="B70" s="34" t="s">
        <v>262</v>
      </c>
      <c r="C70" s="26" t="s">
        <v>59</v>
      </c>
      <c r="D70" s="27" t="s">
        <v>60</v>
      </c>
      <c r="E70" s="47">
        <v>6</v>
      </c>
      <c r="F70" s="29">
        <v>2</v>
      </c>
      <c r="G70" s="26">
        <v>7</v>
      </c>
      <c r="H70" s="35">
        <v>9</v>
      </c>
      <c r="I70" s="27">
        <v>2</v>
      </c>
      <c r="J70" s="26">
        <v>0</v>
      </c>
      <c r="K70" s="26">
        <v>0</v>
      </c>
      <c r="L70" s="26">
        <v>5</v>
      </c>
      <c r="M70" s="26">
        <v>2</v>
      </c>
      <c r="N70" s="26">
        <v>2</v>
      </c>
      <c r="O70" s="26">
        <v>1</v>
      </c>
      <c r="P70" s="26">
        <v>0</v>
      </c>
      <c r="Q70" s="26">
        <v>0</v>
      </c>
      <c r="R70" s="26">
        <v>0</v>
      </c>
      <c r="S70" s="26">
        <v>2</v>
      </c>
      <c r="T70" s="28">
        <v>2</v>
      </c>
      <c r="U70" s="31">
        <f t="shared" si="3"/>
        <v>16</v>
      </c>
    </row>
    <row r="71" spans="2:21" s="16" customFormat="1" ht="16.2" customHeight="1" x14ac:dyDescent="0.2">
      <c r="B71" s="34" t="s">
        <v>263</v>
      </c>
      <c r="C71" s="26" t="s">
        <v>56</v>
      </c>
      <c r="D71" s="27" t="s">
        <v>57</v>
      </c>
      <c r="E71" s="47">
        <v>9</v>
      </c>
      <c r="F71" s="29">
        <v>2</v>
      </c>
      <c r="G71" s="26">
        <v>6</v>
      </c>
      <c r="H71" s="35">
        <v>8</v>
      </c>
      <c r="I71" s="27">
        <v>0</v>
      </c>
      <c r="J71" s="26">
        <v>0</v>
      </c>
      <c r="K71" s="26">
        <v>2</v>
      </c>
      <c r="L71" s="26">
        <v>1</v>
      </c>
      <c r="M71" s="26">
        <v>2</v>
      </c>
      <c r="N71" s="26">
        <v>2</v>
      </c>
      <c r="O71" s="26">
        <v>0</v>
      </c>
      <c r="P71" s="26">
        <v>2</v>
      </c>
      <c r="Q71" s="26">
        <v>1</v>
      </c>
      <c r="R71" s="26">
        <v>0</v>
      </c>
      <c r="S71" s="26">
        <v>0</v>
      </c>
      <c r="T71" s="28">
        <v>0</v>
      </c>
      <c r="U71" s="31">
        <f t="shared" si="3"/>
        <v>10</v>
      </c>
    </row>
    <row r="72" spans="2:21" s="16" customFormat="1" ht="16.2" customHeight="1" x14ac:dyDescent="0.2">
      <c r="B72" s="34" t="s">
        <v>264</v>
      </c>
      <c r="C72" s="26" t="s">
        <v>62</v>
      </c>
      <c r="D72" s="27" t="s">
        <v>63</v>
      </c>
      <c r="E72" s="47">
        <v>5</v>
      </c>
      <c r="F72" s="29">
        <v>1</v>
      </c>
      <c r="G72" s="26">
        <v>7</v>
      </c>
      <c r="H72" s="35">
        <v>8</v>
      </c>
      <c r="I72" s="27">
        <v>0</v>
      </c>
      <c r="J72" s="26">
        <v>0</v>
      </c>
      <c r="K72" s="26">
        <v>0</v>
      </c>
      <c r="L72" s="26">
        <v>3</v>
      </c>
      <c r="M72" s="26">
        <v>0</v>
      </c>
      <c r="N72" s="26">
        <v>3</v>
      </c>
      <c r="O72" s="26">
        <v>2</v>
      </c>
      <c r="P72" s="26">
        <v>0</v>
      </c>
      <c r="Q72" s="26">
        <v>0</v>
      </c>
      <c r="R72" s="26">
        <v>0</v>
      </c>
      <c r="S72" s="26">
        <v>1</v>
      </c>
      <c r="T72" s="28">
        <v>1</v>
      </c>
      <c r="U72" s="31">
        <f t="shared" si="3"/>
        <v>10</v>
      </c>
    </row>
    <row r="73" spans="2:21" s="16" customFormat="1" ht="16.2" customHeight="1" x14ac:dyDescent="0.2">
      <c r="B73" s="34" t="s">
        <v>265</v>
      </c>
      <c r="C73" s="26" t="s">
        <v>59</v>
      </c>
      <c r="D73" s="27" t="s">
        <v>60</v>
      </c>
      <c r="E73" s="47">
        <v>6</v>
      </c>
      <c r="F73" s="29">
        <v>1</v>
      </c>
      <c r="G73" s="26">
        <v>6</v>
      </c>
      <c r="H73" s="35">
        <v>7</v>
      </c>
      <c r="I73" s="27">
        <v>0</v>
      </c>
      <c r="J73" s="26">
        <v>1</v>
      </c>
      <c r="K73" s="26">
        <v>0</v>
      </c>
      <c r="L73" s="26">
        <v>3</v>
      </c>
      <c r="M73" s="26">
        <v>1</v>
      </c>
      <c r="N73" s="26">
        <v>4</v>
      </c>
      <c r="O73" s="26">
        <v>1</v>
      </c>
      <c r="P73" s="26">
        <v>0</v>
      </c>
      <c r="Q73" s="26">
        <v>0</v>
      </c>
      <c r="R73" s="26">
        <v>0</v>
      </c>
      <c r="S73" s="26">
        <v>0</v>
      </c>
      <c r="T73" s="28">
        <v>4</v>
      </c>
      <c r="U73" s="31">
        <f t="shared" si="3"/>
        <v>14</v>
      </c>
    </row>
    <row r="74" spans="2:21" s="16" customFormat="1" ht="16.2" customHeight="1" x14ac:dyDescent="0.2">
      <c r="B74" s="34" t="s">
        <v>266</v>
      </c>
      <c r="C74" s="26" t="s">
        <v>56</v>
      </c>
      <c r="D74" s="27" t="s">
        <v>57</v>
      </c>
      <c r="E74" s="47">
        <v>9</v>
      </c>
      <c r="F74" s="29">
        <v>0</v>
      </c>
      <c r="G74" s="26">
        <v>7</v>
      </c>
      <c r="H74" s="35">
        <v>7</v>
      </c>
      <c r="I74" s="27">
        <v>0</v>
      </c>
      <c r="J74" s="26">
        <v>0</v>
      </c>
      <c r="K74" s="26">
        <v>1</v>
      </c>
      <c r="L74" s="26">
        <v>1</v>
      </c>
      <c r="M74" s="26">
        <v>2</v>
      </c>
      <c r="N74" s="26">
        <v>2</v>
      </c>
      <c r="O74" s="26">
        <v>0</v>
      </c>
      <c r="P74" s="26">
        <v>0</v>
      </c>
      <c r="Q74" s="26">
        <v>1</v>
      </c>
      <c r="R74" s="26">
        <v>0</v>
      </c>
      <c r="S74" s="26">
        <v>0</v>
      </c>
      <c r="T74" s="28">
        <v>0</v>
      </c>
      <c r="U74" s="31">
        <f t="shared" si="3"/>
        <v>7</v>
      </c>
    </row>
    <row r="75" spans="2:21" s="16" customFormat="1" ht="16.2" customHeight="1" x14ac:dyDescent="0.2">
      <c r="B75" s="34" t="s">
        <v>267</v>
      </c>
      <c r="C75" s="26" t="s">
        <v>62</v>
      </c>
      <c r="D75" s="27" t="s">
        <v>63</v>
      </c>
      <c r="E75" s="47">
        <v>6</v>
      </c>
      <c r="F75" s="29">
        <v>3</v>
      </c>
      <c r="G75" s="26">
        <v>6</v>
      </c>
      <c r="H75" s="35">
        <v>9</v>
      </c>
      <c r="I75" s="27">
        <v>1</v>
      </c>
      <c r="J75" s="26">
        <v>0</v>
      </c>
      <c r="K75" s="26">
        <v>0</v>
      </c>
      <c r="L75" s="26">
        <v>2</v>
      </c>
      <c r="M75" s="26">
        <v>2</v>
      </c>
      <c r="N75" s="26">
        <v>2</v>
      </c>
      <c r="O75" s="26">
        <v>0</v>
      </c>
      <c r="P75" s="26">
        <v>0</v>
      </c>
      <c r="Q75" s="26">
        <v>0</v>
      </c>
      <c r="R75" s="26">
        <v>0</v>
      </c>
      <c r="S75" s="26">
        <v>0</v>
      </c>
      <c r="T75" s="28">
        <v>3</v>
      </c>
      <c r="U75" s="31">
        <f t="shared" si="3"/>
        <v>10</v>
      </c>
    </row>
    <row r="76" spans="2:21" s="16" customFormat="1" ht="16.2" customHeight="1" thickBot="1" x14ac:dyDescent="0.25">
      <c r="B76" s="34"/>
      <c r="C76" s="26"/>
      <c r="D76" s="27"/>
      <c r="E76" s="28"/>
      <c r="F76" s="29"/>
      <c r="G76" s="26"/>
      <c r="H76" s="25"/>
      <c r="I76" s="30"/>
      <c r="J76" s="26"/>
      <c r="K76" s="26"/>
      <c r="L76" s="26"/>
      <c r="M76" s="26"/>
      <c r="N76" s="26"/>
      <c r="O76" s="26"/>
      <c r="P76" s="26"/>
      <c r="Q76" s="26"/>
      <c r="R76" s="26"/>
      <c r="S76" s="26"/>
      <c r="T76" s="28"/>
      <c r="U76" s="31">
        <f t="shared" ref="U76" si="4">SUM(I76:T76)</f>
        <v>0</v>
      </c>
    </row>
    <row r="77" spans="2:21" s="16" customFormat="1" ht="16.2" customHeight="1" thickBot="1" x14ac:dyDescent="0.25">
      <c r="B77" s="172" t="str">
        <f>"開催回数："&amp;COUNTA(C4:C76)&amp;"回"</f>
        <v>開催回数：72回</v>
      </c>
      <c r="C77" s="173"/>
      <c r="D77" s="32"/>
      <c r="E77" s="33">
        <f t="shared" ref="E77:U77" si="5">SUM(E4:E76)</f>
        <v>450</v>
      </c>
      <c r="F77" s="33">
        <f t="shared" si="5"/>
        <v>101</v>
      </c>
      <c r="G77" s="33">
        <f t="shared" si="5"/>
        <v>479</v>
      </c>
      <c r="H77" s="87">
        <f t="shared" si="5"/>
        <v>580</v>
      </c>
      <c r="I77" s="88">
        <f t="shared" si="5"/>
        <v>61</v>
      </c>
      <c r="J77" s="89">
        <f t="shared" si="5"/>
        <v>18</v>
      </c>
      <c r="K77" s="89">
        <f t="shared" si="5"/>
        <v>17</v>
      </c>
      <c r="L77" s="89">
        <f t="shared" si="5"/>
        <v>174</v>
      </c>
      <c r="M77" s="89">
        <f t="shared" si="5"/>
        <v>116</v>
      </c>
      <c r="N77" s="89">
        <f t="shared" si="5"/>
        <v>139</v>
      </c>
      <c r="O77" s="89">
        <f t="shared" si="5"/>
        <v>53</v>
      </c>
      <c r="P77" s="89">
        <f t="shared" si="5"/>
        <v>70</v>
      </c>
      <c r="Q77" s="89">
        <f t="shared" si="5"/>
        <v>18</v>
      </c>
      <c r="R77" s="89">
        <f t="shared" si="5"/>
        <v>18</v>
      </c>
      <c r="S77" s="89">
        <f t="shared" si="5"/>
        <v>40</v>
      </c>
      <c r="T77" s="137">
        <f t="shared" si="5"/>
        <v>72</v>
      </c>
      <c r="U77" s="138">
        <f t="shared" si="5"/>
        <v>796</v>
      </c>
    </row>
    <row r="78" spans="2:21" s="86" customFormat="1" ht="16.2" customHeight="1" thickBot="1" x14ac:dyDescent="0.25">
      <c r="B78" s="85"/>
      <c r="C78" s="85"/>
      <c r="D78" s="85"/>
      <c r="E78" s="85"/>
      <c r="F78" s="85"/>
      <c r="G78" s="85"/>
      <c r="H78" s="85"/>
      <c r="I78" s="95">
        <f>I77/$U$77</f>
        <v>7.6633165829145727E-2</v>
      </c>
      <c r="J78" s="92">
        <f t="shared" ref="J78:T78" si="6">J77/$U$77</f>
        <v>2.2613065326633167E-2</v>
      </c>
      <c r="K78" s="92">
        <f t="shared" si="6"/>
        <v>2.1356783919597989E-2</v>
      </c>
      <c r="L78" s="92">
        <f t="shared" si="6"/>
        <v>0.21859296482412061</v>
      </c>
      <c r="M78" s="92">
        <f t="shared" si="6"/>
        <v>0.14572864321608039</v>
      </c>
      <c r="N78" s="92">
        <f t="shared" si="6"/>
        <v>0.17462311557788945</v>
      </c>
      <c r="O78" s="92">
        <f t="shared" si="6"/>
        <v>6.6582914572864318E-2</v>
      </c>
      <c r="P78" s="92">
        <f t="shared" si="6"/>
        <v>8.7939698492462318E-2</v>
      </c>
      <c r="Q78" s="92">
        <f t="shared" si="6"/>
        <v>2.2613065326633167E-2</v>
      </c>
      <c r="R78" s="92">
        <f t="shared" si="6"/>
        <v>2.2613065326633167E-2</v>
      </c>
      <c r="S78" s="92">
        <f t="shared" si="6"/>
        <v>5.0251256281407038E-2</v>
      </c>
      <c r="T78" s="96">
        <f t="shared" si="6"/>
        <v>9.0452261306532666E-2</v>
      </c>
      <c r="U78" s="85"/>
    </row>
    <row r="79" spans="2:21" s="86" customFormat="1" ht="10.5" customHeight="1" x14ac:dyDescent="0.2">
      <c r="B79" s="85"/>
      <c r="C79" s="85"/>
      <c r="D79" s="85"/>
      <c r="E79" s="85"/>
      <c r="F79" s="85"/>
      <c r="G79" s="85"/>
      <c r="H79" s="85"/>
      <c r="I79" s="90"/>
      <c r="J79" s="91"/>
      <c r="K79" s="91"/>
      <c r="L79" s="90"/>
      <c r="M79" s="90"/>
      <c r="N79" s="90"/>
      <c r="O79" s="91"/>
      <c r="P79" s="90"/>
      <c r="Q79" s="91"/>
      <c r="R79" s="91"/>
      <c r="S79" s="91"/>
      <c r="T79" s="91"/>
      <c r="U79" s="85"/>
    </row>
    <row r="80" spans="2:21" ht="15" customHeight="1" x14ac:dyDescent="0.2">
      <c r="B80" s="3" t="s">
        <v>8</v>
      </c>
      <c r="C80" s="4"/>
      <c r="D80" s="4"/>
      <c r="E80" s="4"/>
      <c r="F80" s="5"/>
      <c r="G80" s="4"/>
      <c r="H80" s="4"/>
      <c r="I80" s="4"/>
      <c r="J80" s="4"/>
      <c r="K80" s="4"/>
      <c r="L80" s="4"/>
      <c r="M80" s="4"/>
      <c r="N80" s="4"/>
      <c r="O80" s="4"/>
      <c r="P80" s="4"/>
      <c r="Q80" s="4"/>
      <c r="R80" s="4"/>
      <c r="T80" s="2"/>
    </row>
    <row r="81" spans="2:24" ht="15" customHeight="1" x14ac:dyDescent="0.2">
      <c r="B81" s="3" t="s">
        <v>7</v>
      </c>
      <c r="C81" s="4"/>
      <c r="D81" s="4"/>
      <c r="E81" s="4"/>
      <c r="F81" s="5"/>
      <c r="G81" s="4"/>
      <c r="H81" s="4"/>
      <c r="I81" s="4"/>
      <c r="J81" s="4"/>
      <c r="K81" s="4"/>
      <c r="L81" s="4"/>
      <c r="M81" s="4"/>
      <c r="N81" s="4"/>
      <c r="O81" s="4"/>
      <c r="P81" s="4"/>
      <c r="Q81" s="4"/>
      <c r="R81" s="4"/>
    </row>
    <row r="82" spans="2:24" ht="15" customHeight="1" x14ac:dyDescent="0.2">
      <c r="B82" s="1" t="s">
        <v>40</v>
      </c>
      <c r="C82" s="4"/>
      <c r="D82" s="4"/>
      <c r="E82" s="4"/>
      <c r="F82" s="5"/>
      <c r="G82" s="4"/>
      <c r="H82" s="4"/>
      <c r="I82" s="4"/>
      <c r="J82" s="4"/>
      <c r="K82" s="4"/>
      <c r="L82" s="4"/>
      <c r="M82" s="4"/>
      <c r="N82" s="4"/>
      <c r="O82" s="4"/>
      <c r="P82" s="4"/>
      <c r="Q82" s="4"/>
      <c r="R82" s="4"/>
      <c r="U82" s="9">
        <f>SUM(I82:T82)</f>
        <v>0</v>
      </c>
      <c r="X82" s="2"/>
    </row>
    <row r="83" spans="2:24" ht="21" customHeight="1" x14ac:dyDescent="0.2">
      <c r="C83" s="6"/>
      <c r="D83" s="6"/>
      <c r="E83" s="6"/>
      <c r="F83" s="7"/>
      <c r="G83" s="6"/>
      <c r="H83" s="6"/>
      <c r="I83" s="6"/>
      <c r="J83" s="8"/>
      <c r="K83" s="8"/>
      <c r="L83" s="8"/>
      <c r="M83" s="8"/>
      <c r="N83" s="8"/>
      <c r="O83" s="8"/>
      <c r="P83" s="8"/>
      <c r="Q83" s="8"/>
      <c r="R83" s="8"/>
      <c r="U83" s="9">
        <f>SUM(I83:T83)</f>
        <v>0</v>
      </c>
    </row>
    <row r="84" spans="2:24" ht="21" customHeight="1" x14ac:dyDescent="0.2">
      <c r="U84" s="9">
        <f>SUM(I84:T84)</f>
        <v>0</v>
      </c>
    </row>
    <row r="85" spans="2:24" ht="21" customHeight="1" x14ac:dyDescent="0.2">
      <c r="U85" s="9">
        <f>SUM(I85:T85)</f>
        <v>0</v>
      </c>
    </row>
  </sheetData>
  <mergeCells count="21">
    <mergeCell ref="U2:U3"/>
    <mergeCell ref="N2:N3"/>
    <mergeCell ref="O2:O3"/>
    <mergeCell ref="S2:S3"/>
    <mergeCell ref="F2:H2"/>
    <mergeCell ref="Q2:Q3"/>
    <mergeCell ref="T2:T3"/>
    <mergeCell ref="B77:C77"/>
    <mergeCell ref="P2:P3"/>
    <mergeCell ref="R2:R3"/>
    <mergeCell ref="J2:J3"/>
    <mergeCell ref="M2:M3"/>
    <mergeCell ref="K2:K3"/>
    <mergeCell ref="B1:C1"/>
    <mergeCell ref="B2:B3"/>
    <mergeCell ref="C2:C3"/>
    <mergeCell ref="E1:P1"/>
    <mergeCell ref="D2:D3"/>
    <mergeCell ref="E2:E3"/>
    <mergeCell ref="I2:I3"/>
    <mergeCell ref="L2:L3"/>
  </mergeCells>
  <phoneticPr fontId="4"/>
  <printOptions horizontalCentered="1"/>
  <pageMargins left="0.51" right="0.37" top="0.26" bottom="0" header="0.2" footer="0.15748031496062992"/>
  <pageSetup paperSize="9" scale="80" orientation="landscape" horizontalDpi="4294967293" vertic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93"/>
  <sheetViews>
    <sheetView tabSelected="1" zoomScale="75" zoomScaleNormal="75" workbookViewId="0">
      <pane ySplit="3" topLeftCell="A73" activePane="bottomLeft" state="frozen"/>
      <selection pane="bottomLeft" activeCell="R84" sqref="R84"/>
    </sheetView>
  </sheetViews>
  <sheetFormatPr defaultColWidth="8.88671875" defaultRowHeight="13.2" x14ac:dyDescent="0.2"/>
  <cols>
    <col min="1" max="1" width="0.88671875" style="16" customWidth="1"/>
    <col min="2" max="2" width="9.77734375" style="17" customWidth="1"/>
    <col min="3" max="3" width="9.88671875" style="18" customWidth="1"/>
    <col min="4" max="4" width="6.109375" style="16" customWidth="1"/>
    <col min="5" max="13" width="7.33203125" style="16" customWidth="1"/>
    <col min="14" max="14" width="9.6640625" style="16" customWidth="1"/>
    <col min="15" max="16384" width="8.88671875" style="16"/>
  </cols>
  <sheetData>
    <row r="1" spans="2:18" ht="31.95" customHeight="1" thickBot="1" x14ac:dyDescent="0.25">
      <c r="B1" s="15"/>
      <c r="C1" s="179" t="s">
        <v>98</v>
      </c>
      <c r="D1" s="179"/>
      <c r="E1" s="179"/>
      <c r="F1" s="179"/>
      <c r="G1" s="179"/>
      <c r="H1" s="179"/>
      <c r="I1" s="179"/>
      <c r="J1" s="179"/>
      <c r="K1" s="179"/>
      <c r="L1" s="179"/>
      <c r="M1" s="179"/>
      <c r="N1" s="179"/>
      <c r="O1" s="179"/>
      <c r="P1" s="179"/>
      <c r="Q1" s="179"/>
    </row>
    <row r="2" spans="2:18" ht="25.2" customHeight="1" x14ac:dyDescent="0.2">
      <c r="B2" s="180" t="s">
        <v>21</v>
      </c>
      <c r="C2" s="182" t="s">
        <v>0</v>
      </c>
      <c r="D2" s="184" t="s">
        <v>39</v>
      </c>
      <c r="E2" s="192" t="s">
        <v>9</v>
      </c>
      <c r="F2" s="193"/>
      <c r="G2" s="192" t="s">
        <v>17</v>
      </c>
      <c r="H2" s="194"/>
      <c r="I2" s="194"/>
      <c r="J2" s="194"/>
      <c r="K2" s="193"/>
      <c r="L2" s="192" t="s">
        <v>20</v>
      </c>
      <c r="M2" s="193"/>
      <c r="N2" s="186" t="s">
        <v>26</v>
      </c>
      <c r="O2" s="187"/>
      <c r="P2" s="187"/>
      <c r="Q2" s="187"/>
      <c r="R2" s="188"/>
    </row>
    <row r="3" spans="2:18" ht="41.4" customHeight="1" thickBot="1" x14ac:dyDescent="0.25">
      <c r="B3" s="181"/>
      <c r="C3" s="183" t="s">
        <v>0</v>
      </c>
      <c r="D3" s="185" t="s">
        <v>22</v>
      </c>
      <c r="E3" s="20" t="s">
        <v>10</v>
      </c>
      <c r="F3" s="21" t="s">
        <v>11</v>
      </c>
      <c r="G3" s="20" t="s">
        <v>12</v>
      </c>
      <c r="H3" s="19" t="s">
        <v>13</v>
      </c>
      <c r="I3" s="19" t="s">
        <v>14</v>
      </c>
      <c r="J3" s="19" t="s">
        <v>15</v>
      </c>
      <c r="K3" s="21" t="s">
        <v>16</v>
      </c>
      <c r="L3" s="22" t="s">
        <v>18</v>
      </c>
      <c r="M3" s="21" t="s">
        <v>19</v>
      </c>
      <c r="N3" s="20" t="s">
        <v>67</v>
      </c>
      <c r="O3" s="19" t="s">
        <v>23</v>
      </c>
      <c r="P3" s="19" t="s">
        <v>24</v>
      </c>
      <c r="Q3" s="97" t="s">
        <v>25</v>
      </c>
      <c r="R3" s="98" t="s">
        <v>41</v>
      </c>
    </row>
    <row r="4" spans="2:18" s="109" customFormat="1" ht="16.2" customHeight="1" x14ac:dyDescent="0.2">
      <c r="B4" s="103" t="s">
        <v>55</v>
      </c>
      <c r="C4" s="104" t="s">
        <v>56</v>
      </c>
      <c r="D4" s="105" t="s">
        <v>57</v>
      </c>
      <c r="E4" s="106">
        <v>8</v>
      </c>
      <c r="F4" s="107">
        <v>7</v>
      </c>
      <c r="G4" s="106">
        <v>0</v>
      </c>
      <c r="H4" s="108">
        <v>0</v>
      </c>
      <c r="I4" s="108">
        <v>0</v>
      </c>
      <c r="J4" s="108">
        <v>8</v>
      </c>
      <c r="K4" s="107">
        <v>7</v>
      </c>
      <c r="L4" s="106">
        <v>2</v>
      </c>
      <c r="M4" s="107">
        <v>0</v>
      </c>
      <c r="N4" s="106">
        <v>0</v>
      </c>
      <c r="O4" s="108">
        <v>0</v>
      </c>
      <c r="P4" s="108">
        <v>2</v>
      </c>
      <c r="Q4" s="108">
        <v>9</v>
      </c>
      <c r="R4" s="107">
        <v>1</v>
      </c>
    </row>
    <row r="5" spans="2:18" s="109" customFormat="1" ht="16.2" customHeight="1" x14ac:dyDescent="0.2">
      <c r="B5" s="110" t="s">
        <v>58</v>
      </c>
      <c r="C5" s="111" t="s">
        <v>59</v>
      </c>
      <c r="D5" s="112" t="s">
        <v>60</v>
      </c>
      <c r="E5" s="113">
        <v>4</v>
      </c>
      <c r="F5" s="114">
        <v>3</v>
      </c>
      <c r="G5" s="113">
        <v>0</v>
      </c>
      <c r="H5" s="115">
        <v>0</v>
      </c>
      <c r="I5" s="115">
        <v>1</v>
      </c>
      <c r="J5" s="115">
        <v>0</v>
      </c>
      <c r="K5" s="114">
        <v>6</v>
      </c>
      <c r="L5" s="113">
        <v>1</v>
      </c>
      <c r="M5" s="114">
        <v>6</v>
      </c>
      <c r="N5" s="113">
        <v>0</v>
      </c>
      <c r="O5" s="115">
        <v>1</v>
      </c>
      <c r="P5" s="115">
        <v>0</v>
      </c>
      <c r="Q5" s="115">
        <v>4</v>
      </c>
      <c r="R5" s="114">
        <v>1</v>
      </c>
    </row>
    <row r="6" spans="2:18" s="109" customFormat="1" ht="16.2" customHeight="1" x14ac:dyDescent="0.2">
      <c r="B6" s="110" t="s">
        <v>61</v>
      </c>
      <c r="C6" s="111" t="s">
        <v>62</v>
      </c>
      <c r="D6" s="112" t="s">
        <v>63</v>
      </c>
      <c r="E6" s="113">
        <v>6</v>
      </c>
      <c r="F6" s="114">
        <v>4</v>
      </c>
      <c r="G6" s="113">
        <v>0</v>
      </c>
      <c r="H6" s="115">
        <v>0</v>
      </c>
      <c r="I6" s="115">
        <v>0</v>
      </c>
      <c r="J6" s="115">
        <v>1</v>
      </c>
      <c r="K6" s="114">
        <v>9</v>
      </c>
      <c r="L6" s="113">
        <v>3</v>
      </c>
      <c r="M6" s="114">
        <v>7</v>
      </c>
      <c r="N6" s="113">
        <v>0</v>
      </c>
      <c r="O6" s="115">
        <v>2</v>
      </c>
      <c r="P6" s="115">
        <v>2</v>
      </c>
      <c r="Q6" s="115">
        <v>2</v>
      </c>
      <c r="R6" s="114">
        <v>1</v>
      </c>
    </row>
    <row r="7" spans="2:18" s="109" customFormat="1" ht="16.2" customHeight="1" x14ac:dyDescent="0.2">
      <c r="B7" s="110" t="s">
        <v>64</v>
      </c>
      <c r="C7" s="111" t="s">
        <v>56</v>
      </c>
      <c r="D7" s="112" t="s">
        <v>57</v>
      </c>
      <c r="E7" s="113">
        <v>9</v>
      </c>
      <c r="F7" s="114">
        <v>5</v>
      </c>
      <c r="G7" s="113">
        <v>0</v>
      </c>
      <c r="H7" s="115">
        <v>0</v>
      </c>
      <c r="I7" s="115">
        <v>0</v>
      </c>
      <c r="J7" s="115">
        <v>5</v>
      </c>
      <c r="K7" s="114">
        <v>9</v>
      </c>
      <c r="L7" s="113">
        <v>2</v>
      </c>
      <c r="M7" s="114">
        <v>12</v>
      </c>
      <c r="N7" s="113">
        <v>0</v>
      </c>
      <c r="O7" s="115">
        <v>1</v>
      </c>
      <c r="P7" s="115">
        <v>2</v>
      </c>
      <c r="Q7" s="115">
        <v>7</v>
      </c>
      <c r="R7" s="114">
        <v>2</v>
      </c>
    </row>
    <row r="8" spans="2:18" s="109" customFormat="1" ht="16.2" customHeight="1" x14ac:dyDescent="0.2">
      <c r="B8" s="110" t="s">
        <v>65</v>
      </c>
      <c r="C8" s="111" t="s">
        <v>59</v>
      </c>
      <c r="D8" s="112" t="s">
        <v>60</v>
      </c>
      <c r="E8" s="113">
        <v>6</v>
      </c>
      <c r="F8" s="114">
        <v>2</v>
      </c>
      <c r="G8" s="113">
        <v>0</v>
      </c>
      <c r="H8" s="115">
        <v>0</v>
      </c>
      <c r="I8" s="115">
        <v>1</v>
      </c>
      <c r="J8" s="115">
        <v>2</v>
      </c>
      <c r="K8" s="114">
        <v>5</v>
      </c>
      <c r="L8" s="113">
        <v>1</v>
      </c>
      <c r="M8" s="114">
        <v>7</v>
      </c>
      <c r="N8" s="113">
        <v>0</v>
      </c>
      <c r="O8" s="115">
        <v>0</v>
      </c>
      <c r="P8" s="115">
        <v>0</v>
      </c>
      <c r="Q8" s="115">
        <v>4</v>
      </c>
      <c r="R8" s="114">
        <v>4</v>
      </c>
    </row>
    <row r="9" spans="2:18" s="109" customFormat="1" ht="16.2" customHeight="1" x14ac:dyDescent="0.2">
      <c r="B9" s="110" t="s">
        <v>66</v>
      </c>
      <c r="C9" s="111" t="s">
        <v>62</v>
      </c>
      <c r="D9" s="112" t="s">
        <v>63</v>
      </c>
      <c r="E9" s="113">
        <v>3</v>
      </c>
      <c r="F9" s="114">
        <v>0</v>
      </c>
      <c r="G9" s="113">
        <v>0</v>
      </c>
      <c r="H9" s="115">
        <v>0</v>
      </c>
      <c r="I9" s="115">
        <v>0</v>
      </c>
      <c r="J9" s="115">
        <v>0</v>
      </c>
      <c r="K9" s="114">
        <v>3</v>
      </c>
      <c r="L9" s="113">
        <v>0</v>
      </c>
      <c r="M9" s="114">
        <v>3</v>
      </c>
      <c r="N9" s="113">
        <v>0</v>
      </c>
      <c r="O9" s="115">
        <v>0</v>
      </c>
      <c r="P9" s="115">
        <v>1</v>
      </c>
      <c r="Q9" s="115">
        <v>1</v>
      </c>
      <c r="R9" s="114">
        <v>1</v>
      </c>
    </row>
    <row r="10" spans="2:18" s="109" customFormat="1" ht="16.2" customHeight="1" x14ac:dyDescent="0.2">
      <c r="B10" s="110" t="s">
        <v>80</v>
      </c>
      <c r="C10" s="111" t="s">
        <v>56</v>
      </c>
      <c r="D10" s="112" t="s">
        <v>57</v>
      </c>
      <c r="E10" s="113">
        <v>7</v>
      </c>
      <c r="F10" s="114">
        <v>3</v>
      </c>
      <c r="G10" s="113">
        <v>0</v>
      </c>
      <c r="H10" s="115">
        <v>0</v>
      </c>
      <c r="I10" s="115">
        <v>1</v>
      </c>
      <c r="J10" s="115">
        <v>3</v>
      </c>
      <c r="K10" s="114">
        <v>6</v>
      </c>
      <c r="L10" s="113">
        <v>3</v>
      </c>
      <c r="M10" s="114">
        <v>7</v>
      </c>
      <c r="N10" s="113">
        <v>0</v>
      </c>
      <c r="O10" s="115">
        <v>0</v>
      </c>
      <c r="P10" s="115">
        <v>2</v>
      </c>
      <c r="Q10" s="115">
        <v>3</v>
      </c>
      <c r="R10" s="114">
        <v>2</v>
      </c>
    </row>
    <row r="11" spans="2:18" s="109" customFormat="1" ht="16.2" customHeight="1" x14ac:dyDescent="0.2">
      <c r="B11" s="110" t="s">
        <v>81</v>
      </c>
      <c r="C11" s="111" t="s">
        <v>62</v>
      </c>
      <c r="D11" s="112" t="s">
        <v>63</v>
      </c>
      <c r="E11" s="113">
        <v>5</v>
      </c>
      <c r="F11" s="114">
        <v>3</v>
      </c>
      <c r="G11" s="113">
        <v>0</v>
      </c>
      <c r="H11" s="115">
        <v>0</v>
      </c>
      <c r="I11" s="115">
        <v>0</v>
      </c>
      <c r="J11" s="115">
        <v>2</v>
      </c>
      <c r="K11" s="114">
        <v>6</v>
      </c>
      <c r="L11" s="113">
        <v>2</v>
      </c>
      <c r="M11" s="114">
        <v>6</v>
      </c>
      <c r="N11" s="113">
        <v>0</v>
      </c>
      <c r="O11" s="115">
        <v>0</v>
      </c>
      <c r="P11" s="115">
        <v>1</v>
      </c>
      <c r="Q11" s="115">
        <v>3</v>
      </c>
      <c r="R11" s="114">
        <v>2</v>
      </c>
    </row>
    <row r="12" spans="2:18" s="109" customFormat="1" ht="16.2" customHeight="1" x14ac:dyDescent="0.2">
      <c r="B12" s="110" t="s">
        <v>82</v>
      </c>
      <c r="C12" s="111" t="s">
        <v>59</v>
      </c>
      <c r="D12" s="112" t="s">
        <v>60</v>
      </c>
      <c r="E12" s="113">
        <v>6</v>
      </c>
      <c r="F12" s="114">
        <v>1</v>
      </c>
      <c r="G12" s="113">
        <v>0</v>
      </c>
      <c r="H12" s="115">
        <v>0</v>
      </c>
      <c r="I12" s="115">
        <v>0</v>
      </c>
      <c r="J12" s="115">
        <v>1</v>
      </c>
      <c r="K12" s="114">
        <v>6</v>
      </c>
      <c r="L12" s="113">
        <v>0</v>
      </c>
      <c r="M12" s="114">
        <v>7</v>
      </c>
      <c r="N12" s="113">
        <v>0</v>
      </c>
      <c r="O12" s="115">
        <v>1</v>
      </c>
      <c r="P12" s="115">
        <v>0</v>
      </c>
      <c r="Q12" s="115">
        <v>3</v>
      </c>
      <c r="R12" s="114">
        <v>3</v>
      </c>
    </row>
    <row r="13" spans="2:18" s="109" customFormat="1" ht="16.2" customHeight="1" x14ac:dyDescent="0.2">
      <c r="B13" s="110" t="s">
        <v>83</v>
      </c>
      <c r="C13" s="111" t="s">
        <v>59</v>
      </c>
      <c r="D13" s="112" t="s">
        <v>60</v>
      </c>
      <c r="E13" s="113">
        <v>5</v>
      </c>
      <c r="F13" s="114">
        <v>2</v>
      </c>
      <c r="G13" s="113">
        <v>0</v>
      </c>
      <c r="H13" s="115">
        <v>0</v>
      </c>
      <c r="I13" s="115">
        <v>0</v>
      </c>
      <c r="J13" s="115">
        <v>1</v>
      </c>
      <c r="K13" s="114">
        <v>6</v>
      </c>
      <c r="L13" s="113">
        <v>1</v>
      </c>
      <c r="M13" s="114">
        <v>6</v>
      </c>
      <c r="N13" s="113">
        <v>0</v>
      </c>
      <c r="O13" s="115">
        <v>0</v>
      </c>
      <c r="P13" s="115">
        <v>0</v>
      </c>
      <c r="Q13" s="115">
        <v>2</v>
      </c>
      <c r="R13" s="114">
        <v>4</v>
      </c>
    </row>
    <row r="14" spans="2:18" s="109" customFormat="1" ht="16.2" customHeight="1" x14ac:dyDescent="0.2">
      <c r="B14" s="110" t="s">
        <v>84</v>
      </c>
      <c r="C14" s="111" t="s">
        <v>62</v>
      </c>
      <c r="D14" s="112" t="s">
        <v>63</v>
      </c>
      <c r="E14" s="113">
        <v>5</v>
      </c>
      <c r="F14" s="114">
        <v>2</v>
      </c>
      <c r="G14" s="113">
        <v>0</v>
      </c>
      <c r="H14" s="115">
        <v>0</v>
      </c>
      <c r="I14" s="115">
        <v>0</v>
      </c>
      <c r="J14" s="115">
        <v>1</v>
      </c>
      <c r="K14" s="114">
        <v>6</v>
      </c>
      <c r="L14" s="113">
        <v>2</v>
      </c>
      <c r="M14" s="114">
        <v>5</v>
      </c>
      <c r="N14" s="113">
        <v>0</v>
      </c>
      <c r="O14" s="115">
        <v>0</v>
      </c>
      <c r="P14" s="115">
        <v>1</v>
      </c>
      <c r="Q14" s="115">
        <v>3</v>
      </c>
      <c r="R14" s="114">
        <v>1</v>
      </c>
    </row>
    <row r="15" spans="2:18" s="109" customFormat="1" ht="16.2" customHeight="1" x14ac:dyDescent="0.2">
      <c r="B15" s="110" t="s">
        <v>85</v>
      </c>
      <c r="C15" s="111" t="s">
        <v>56</v>
      </c>
      <c r="D15" s="112" t="s">
        <v>57</v>
      </c>
      <c r="E15" s="113">
        <v>9</v>
      </c>
      <c r="F15" s="114">
        <v>4</v>
      </c>
      <c r="G15" s="113">
        <v>1</v>
      </c>
      <c r="H15" s="115">
        <v>1</v>
      </c>
      <c r="I15" s="115">
        <v>0</v>
      </c>
      <c r="J15" s="115">
        <v>4</v>
      </c>
      <c r="K15" s="114">
        <v>7</v>
      </c>
      <c r="L15" s="113">
        <v>1</v>
      </c>
      <c r="M15" s="114">
        <v>12</v>
      </c>
      <c r="N15" s="113">
        <v>0</v>
      </c>
      <c r="O15" s="115">
        <v>0</v>
      </c>
      <c r="P15" s="115">
        <v>1</v>
      </c>
      <c r="Q15" s="115">
        <v>8</v>
      </c>
      <c r="R15" s="114">
        <v>3</v>
      </c>
    </row>
    <row r="16" spans="2:18" s="109" customFormat="1" ht="16.2" customHeight="1" x14ac:dyDescent="0.2">
      <c r="B16" s="110" t="s">
        <v>99</v>
      </c>
      <c r="C16" s="111" t="s">
        <v>59</v>
      </c>
      <c r="D16" s="112" t="s">
        <v>60</v>
      </c>
      <c r="E16" s="113">
        <v>6</v>
      </c>
      <c r="F16" s="114">
        <v>1</v>
      </c>
      <c r="G16" s="113">
        <v>0</v>
      </c>
      <c r="H16" s="115">
        <v>0</v>
      </c>
      <c r="I16" s="115">
        <v>0</v>
      </c>
      <c r="J16" s="115">
        <v>0</v>
      </c>
      <c r="K16" s="114">
        <v>7</v>
      </c>
      <c r="L16" s="113">
        <v>2</v>
      </c>
      <c r="M16" s="114">
        <v>5</v>
      </c>
      <c r="N16" s="113">
        <v>0</v>
      </c>
      <c r="O16" s="115">
        <v>0</v>
      </c>
      <c r="P16" s="115">
        <v>0</v>
      </c>
      <c r="Q16" s="115">
        <v>4</v>
      </c>
      <c r="R16" s="114">
        <v>1</v>
      </c>
    </row>
    <row r="17" spans="2:18" s="109" customFormat="1" ht="16.2" customHeight="1" x14ac:dyDescent="0.2">
      <c r="B17" s="110" t="s">
        <v>100</v>
      </c>
      <c r="C17" s="111" t="s">
        <v>56</v>
      </c>
      <c r="D17" s="112" t="s">
        <v>57</v>
      </c>
      <c r="E17" s="113">
        <v>4</v>
      </c>
      <c r="F17" s="114">
        <v>4</v>
      </c>
      <c r="G17" s="113">
        <v>0</v>
      </c>
      <c r="H17" s="115">
        <v>0</v>
      </c>
      <c r="I17" s="115">
        <v>0</v>
      </c>
      <c r="J17" s="115">
        <v>1</v>
      </c>
      <c r="K17" s="114">
        <v>7</v>
      </c>
      <c r="L17" s="113">
        <v>1</v>
      </c>
      <c r="M17" s="114">
        <v>7</v>
      </c>
      <c r="N17" s="113">
        <v>0</v>
      </c>
      <c r="O17" s="115">
        <v>0</v>
      </c>
      <c r="P17" s="115">
        <v>2</v>
      </c>
      <c r="Q17" s="115">
        <v>4</v>
      </c>
      <c r="R17" s="114">
        <v>1</v>
      </c>
    </row>
    <row r="18" spans="2:18" s="109" customFormat="1" ht="16.2" customHeight="1" x14ac:dyDescent="0.2">
      <c r="B18" s="110" t="s">
        <v>101</v>
      </c>
      <c r="C18" s="111" t="s">
        <v>62</v>
      </c>
      <c r="D18" s="112" t="s">
        <v>63</v>
      </c>
      <c r="E18" s="113">
        <v>2</v>
      </c>
      <c r="F18" s="114">
        <v>3</v>
      </c>
      <c r="G18" s="113">
        <v>0</v>
      </c>
      <c r="H18" s="115">
        <v>0</v>
      </c>
      <c r="I18" s="115">
        <v>0</v>
      </c>
      <c r="J18" s="115">
        <v>2</v>
      </c>
      <c r="K18" s="114">
        <v>3</v>
      </c>
      <c r="L18" s="113">
        <v>1</v>
      </c>
      <c r="M18" s="114">
        <v>4</v>
      </c>
      <c r="N18" s="113">
        <v>0</v>
      </c>
      <c r="O18" s="115">
        <v>0</v>
      </c>
      <c r="P18" s="115">
        <v>0</v>
      </c>
      <c r="Q18" s="115">
        <v>4</v>
      </c>
      <c r="R18" s="114">
        <v>0</v>
      </c>
    </row>
    <row r="19" spans="2:18" s="109" customFormat="1" ht="16.2" customHeight="1" x14ac:dyDescent="0.2">
      <c r="B19" s="110" t="s">
        <v>102</v>
      </c>
      <c r="C19" s="111" t="s">
        <v>59</v>
      </c>
      <c r="D19" s="112" t="s">
        <v>60</v>
      </c>
      <c r="E19" s="113">
        <v>5</v>
      </c>
      <c r="F19" s="114">
        <v>1</v>
      </c>
      <c r="G19" s="113">
        <v>0</v>
      </c>
      <c r="H19" s="115">
        <v>0</v>
      </c>
      <c r="I19" s="115">
        <v>0</v>
      </c>
      <c r="J19" s="115">
        <v>1</v>
      </c>
      <c r="K19" s="114">
        <v>5</v>
      </c>
      <c r="L19" s="113">
        <v>0</v>
      </c>
      <c r="M19" s="114">
        <v>6</v>
      </c>
      <c r="N19" s="113">
        <v>0</v>
      </c>
      <c r="O19" s="115">
        <v>0</v>
      </c>
      <c r="P19" s="115">
        <v>0</v>
      </c>
      <c r="Q19" s="115">
        <v>4</v>
      </c>
      <c r="R19" s="114">
        <v>2</v>
      </c>
    </row>
    <row r="20" spans="2:18" s="109" customFormat="1" ht="16.2" customHeight="1" x14ac:dyDescent="0.2">
      <c r="B20" s="110" t="s">
        <v>103</v>
      </c>
      <c r="C20" s="111" t="s">
        <v>56</v>
      </c>
      <c r="D20" s="112" t="s">
        <v>57</v>
      </c>
      <c r="E20" s="113">
        <v>7</v>
      </c>
      <c r="F20" s="114">
        <v>2</v>
      </c>
      <c r="G20" s="113">
        <v>0</v>
      </c>
      <c r="H20" s="115">
        <v>0</v>
      </c>
      <c r="I20" s="115">
        <v>0</v>
      </c>
      <c r="J20" s="115">
        <v>3</v>
      </c>
      <c r="K20" s="114">
        <v>6</v>
      </c>
      <c r="L20" s="113">
        <v>2</v>
      </c>
      <c r="M20" s="114">
        <v>7</v>
      </c>
      <c r="N20" s="113">
        <v>0</v>
      </c>
      <c r="O20" s="115">
        <v>0</v>
      </c>
      <c r="P20" s="115">
        <v>2</v>
      </c>
      <c r="Q20" s="115">
        <v>5</v>
      </c>
      <c r="R20" s="114">
        <v>0</v>
      </c>
    </row>
    <row r="21" spans="2:18" s="109" customFormat="1" ht="16.2" customHeight="1" x14ac:dyDescent="0.2">
      <c r="B21" s="110" t="s">
        <v>104</v>
      </c>
      <c r="C21" s="111" t="s">
        <v>62</v>
      </c>
      <c r="D21" s="112" t="s">
        <v>63</v>
      </c>
      <c r="E21" s="113">
        <v>3</v>
      </c>
      <c r="F21" s="114">
        <v>0</v>
      </c>
      <c r="G21" s="113">
        <v>0</v>
      </c>
      <c r="H21" s="115">
        <v>0</v>
      </c>
      <c r="I21" s="115">
        <v>0</v>
      </c>
      <c r="J21" s="115">
        <v>1</v>
      </c>
      <c r="K21" s="114">
        <v>2</v>
      </c>
      <c r="L21" s="113">
        <v>0</v>
      </c>
      <c r="M21" s="114">
        <v>3</v>
      </c>
      <c r="N21" s="113">
        <v>0</v>
      </c>
      <c r="O21" s="115">
        <v>0</v>
      </c>
      <c r="P21" s="115">
        <v>1</v>
      </c>
      <c r="Q21" s="115">
        <v>2</v>
      </c>
      <c r="R21" s="114">
        <v>0</v>
      </c>
    </row>
    <row r="22" spans="2:18" s="109" customFormat="1" ht="16.2" customHeight="1" x14ac:dyDescent="0.2">
      <c r="B22" s="110" t="s">
        <v>117</v>
      </c>
      <c r="C22" s="111" t="s">
        <v>56</v>
      </c>
      <c r="D22" s="112" t="s">
        <v>57</v>
      </c>
      <c r="E22" s="113">
        <v>5</v>
      </c>
      <c r="F22" s="114">
        <v>4</v>
      </c>
      <c r="G22" s="113">
        <v>0</v>
      </c>
      <c r="H22" s="115">
        <v>0</v>
      </c>
      <c r="I22" s="115">
        <v>0</v>
      </c>
      <c r="J22" s="115">
        <v>3</v>
      </c>
      <c r="K22" s="114">
        <v>6</v>
      </c>
      <c r="L22" s="113">
        <v>1</v>
      </c>
      <c r="M22" s="114">
        <v>8</v>
      </c>
      <c r="N22" s="113">
        <v>0</v>
      </c>
      <c r="O22" s="115">
        <v>0</v>
      </c>
      <c r="P22" s="115">
        <v>1</v>
      </c>
      <c r="Q22" s="115">
        <v>6</v>
      </c>
      <c r="R22" s="114">
        <v>1</v>
      </c>
    </row>
    <row r="23" spans="2:18" s="109" customFormat="1" ht="16.2" customHeight="1" x14ac:dyDescent="0.2">
      <c r="B23" s="110" t="s">
        <v>118</v>
      </c>
      <c r="C23" s="111" t="s">
        <v>62</v>
      </c>
      <c r="D23" s="112" t="s">
        <v>63</v>
      </c>
      <c r="E23" s="113">
        <v>3</v>
      </c>
      <c r="F23" s="114">
        <v>1</v>
      </c>
      <c r="G23" s="113">
        <v>0</v>
      </c>
      <c r="H23" s="115">
        <v>0</v>
      </c>
      <c r="I23" s="115">
        <v>0</v>
      </c>
      <c r="J23" s="115">
        <v>0</v>
      </c>
      <c r="K23" s="114">
        <v>4</v>
      </c>
      <c r="L23" s="113">
        <v>0</v>
      </c>
      <c r="M23" s="114">
        <v>4</v>
      </c>
      <c r="N23" s="113">
        <v>0</v>
      </c>
      <c r="O23" s="115">
        <v>0</v>
      </c>
      <c r="P23" s="115">
        <v>2</v>
      </c>
      <c r="Q23" s="115">
        <v>1</v>
      </c>
      <c r="R23" s="114">
        <v>1</v>
      </c>
    </row>
    <row r="24" spans="2:18" s="109" customFormat="1" ht="16.2" customHeight="1" x14ac:dyDescent="0.2">
      <c r="B24" s="110" t="s">
        <v>119</v>
      </c>
      <c r="C24" s="111" t="s">
        <v>56</v>
      </c>
      <c r="D24" s="112" t="s">
        <v>57</v>
      </c>
      <c r="E24" s="113">
        <v>7</v>
      </c>
      <c r="F24" s="114">
        <v>4</v>
      </c>
      <c r="G24" s="113">
        <v>0</v>
      </c>
      <c r="H24" s="115">
        <v>0</v>
      </c>
      <c r="I24" s="115">
        <v>1</v>
      </c>
      <c r="J24" s="115">
        <v>3</v>
      </c>
      <c r="K24" s="114">
        <v>7</v>
      </c>
      <c r="L24" s="113">
        <v>2</v>
      </c>
      <c r="M24" s="114">
        <v>9</v>
      </c>
      <c r="N24" s="113">
        <v>0</v>
      </c>
      <c r="O24" s="115">
        <v>0</v>
      </c>
      <c r="P24" s="115">
        <v>1</v>
      </c>
      <c r="Q24" s="115">
        <v>7</v>
      </c>
      <c r="R24" s="114">
        <v>1</v>
      </c>
    </row>
    <row r="25" spans="2:18" s="109" customFormat="1" ht="16.2" customHeight="1" x14ac:dyDescent="0.2">
      <c r="B25" s="110" t="s">
        <v>120</v>
      </c>
      <c r="C25" s="111" t="s">
        <v>59</v>
      </c>
      <c r="D25" s="112" t="s">
        <v>60</v>
      </c>
      <c r="E25" s="113">
        <v>9</v>
      </c>
      <c r="F25" s="114">
        <v>0</v>
      </c>
      <c r="G25" s="113">
        <v>0</v>
      </c>
      <c r="H25" s="115">
        <v>0</v>
      </c>
      <c r="I25" s="115">
        <v>0</v>
      </c>
      <c r="J25" s="115">
        <v>1</v>
      </c>
      <c r="K25" s="114">
        <v>8</v>
      </c>
      <c r="L25" s="113">
        <v>0</v>
      </c>
      <c r="M25" s="114">
        <v>9</v>
      </c>
      <c r="N25" s="113">
        <v>0</v>
      </c>
      <c r="O25" s="115">
        <v>0</v>
      </c>
      <c r="P25" s="115">
        <v>1</v>
      </c>
      <c r="Q25" s="115">
        <v>5</v>
      </c>
      <c r="R25" s="114">
        <v>2</v>
      </c>
    </row>
    <row r="26" spans="2:18" s="109" customFormat="1" ht="16.2" customHeight="1" x14ac:dyDescent="0.2">
      <c r="B26" s="110" t="s">
        <v>121</v>
      </c>
      <c r="C26" s="111" t="s">
        <v>62</v>
      </c>
      <c r="D26" s="112" t="s">
        <v>63</v>
      </c>
      <c r="E26" s="113">
        <v>5</v>
      </c>
      <c r="F26" s="114">
        <v>2</v>
      </c>
      <c r="G26" s="113">
        <v>0</v>
      </c>
      <c r="H26" s="115">
        <v>0</v>
      </c>
      <c r="I26" s="115">
        <v>1</v>
      </c>
      <c r="J26" s="115">
        <v>2</v>
      </c>
      <c r="K26" s="114">
        <v>4</v>
      </c>
      <c r="L26" s="113">
        <v>1</v>
      </c>
      <c r="M26" s="114">
        <v>5</v>
      </c>
      <c r="N26" s="113">
        <v>0</v>
      </c>
      <c r="O26" s="115">
        <v>0</v>
      </c>
      <c r="P26" s="115">
        <v>1</v>
      </c>
      <c r="Q26" s="115">
        <v>3</v>
      </c>
      <c r="R26" s="114">
        <v>2</v>
      </c>
    </row>
    <row r="27" spans="2:18" s="109" customFormat="1" ht="16.2" customHeight="1" x14ac:dyDescent="0.2">
      <c r="B27" s="110" t="s">
        <v>122</v>
      </c>
      <c r="C27" s="111" t="s">
        <v>59</v>
      </c>
      <c r="D27" s="112" t="s">
        <v>60</v>
      </c>
      <c r="E27" s="113">
        <v>4</v>
      </c>
      <c r="F27" s="114">
        <v>2</v>
      </c>
      <c r="G27" s="113">
        <v>0</v>
      </c>
      <c r="H27" s="115">
        <v>0</v>
      </c>
      <c r="I27" s="115">
        <v>1</v>
      </c>
      <c r="J27" s="115">
        <v>1</v>
      </c>
      <c r="K27" s="114">
        <v>4</v>
      </c>
      <c r="L27" s="113">
        <v>1</v>
      </c>
      <c r="M27" s="114">
        <v>5</v>
      </c>
      <c r="N27" s="113">
        <v>0</v>
      </c>
      <c r="O27" s="115">
        <v>0</v>
      </c>
      <c r="P27" s="115">
        <v>0</v>
      </c>
      <c r="Q27" s="115">
        <v>3</v>
      </c>
      <c r="R27" s="114">
        <v>2</v>
      </c>
    </row>
    <row r="28" spans="2:18" s="109" customFormat="1" ht="16.2" customHeight="1" x14ac:dyDescent="0.2">
      <c r="B28" s="110" t="s">
        <v>136</v>
      </c>
      <c r="C28" s="111" t="s">
        <v>59</v>
      </c>
      <c r="D28" s="112" t="s">
        <v>60</v>
      </c>
      <c r="E28" s="113">
        <v>9</v>
      </c>
      <c r="F28" s="114">
        <v>2</v>
      </c>
      <c r="G28" s="113">
        <v>0</v>
      </c>
      <c r="H28" s="115">
        <v>0</v>
      </c>
      <c r="I28" s="115">
        <v>0</v>
      </c>
      <c r="J28" s="115">
        <v>1</v>
      </c>
      <c r="K28" s="114">
        <v>10</v>
      </c>
      <c r="L28" s="113">
        <v>0</v>
      </c>
      <c r="M28" s="114">
        <v>11</v>
      </c>
      <c r="N28" s="113">
        <v>0</v>
      </c>
      <c r="O28" s="115">
        <v>1</v>
      </c>
      <c r="P28" s="115">
        <v>1</v>
      </c>
      <c r="Q28" s="115">
        <v>4</v>
      </c>
      <c r="R28" s="114">
        <v>5</v>
      </c>
    </row>
    <row r="29" spans="2:18" s="109" customFormat="1" ht="16.2" customHeight="1" x14ac:dyDescent="0.2">
      <c r="B29" s="110" t="s">
        <v>137</v>
      </c>
      <c r="C29" s="111" t="s">
        <v>56</v>
      </c>
      <c r="D29" s="112" t="s">
        <v>57</v>
      </c>
      <c r="E29" s="113">
        <v>4</v>
      </c>
      <c r="F29" s="114">
        <v>2</v>
      </c>
      <c r="G29" s="113">
        <v>0</v>
      </c>
      <c r="H29" s="115">
        <v>0</v>
      </c>
      <c r="I29" s="115">
        <v>0</v>
      </c>
      <c r="J29" s="115">
        <v>3</v>
      </c>
      <c r="K29" s="114">
        <v>3</v>
      </c>
      <c r="L29" s="113">
        <v>0</v>
      </c>
      <c r="M29" s="114">
        <v>6</v>
      </c>
      <c r="N29" s="113">
        <v>0</v>
      </c>
      <c r="O29" s="115">
        <v>0</v>
      </c>
      <c r="P29" s="115">
        <v>1</v>
      </c>
      <c r="Q29" s="115">
        <v>4</v>
      </c>
      <c r="R29" s="114">
        <v>1</v>
      </c>
    </row>
    <row r="30" spans="2:18" s="109" customFormat="1" ht="16.2" customHeight="1" x14ac:dyDescent="0.2">
      <c r="B30" s="110" t="s">
        <v>138</v>
      </c>
      <c r="C30" s="111" t="s">
        <v>62</v>
      </c>
      <c r="D30" s="112" t="s">
        <v>63</v>
      </c>
      <c r="E30" s="113">
        <v>4</v>
      </c>
      <c r="F30" s="114">
        <v>0</v>
      </c>
      <c r="G30" s="113">
        <v>0</v>
      </c>
      <c r="H30" s="115">
        <v>0</v>
      </c>
      <c r="I30" s="115">
        <v>0</v>
      </c>
      <c r="J30" s="115">
        <v>2</v>
      </c>
      <c r="K30" s="114">
        <v>2</v>
      </c>
      <c r="L30" s="113">
        <v>1</v>
      </c>
      <c r="M30" s="114">
        <v>3</v>
      </c>
      <c r="N30" s="113">
        <v>0</v>
      </c>
      <c r="O30" s="115">
        <v>0</v>
      </c>
      <c r="P30" s="115">
        <v>1</v>
      </c>
      <c r="Q30" s="115">
        <v>2</v>
      </c>
      <c r="R30" s="114">
        <v>0</v>
      </c>
    </row>
    <row r="31" spans="2:18" s="109" customFormat="1" ht="16.2" customHeight="1" x14ac:dyDescent="0.2">
      <c r="B31" s="110" t="s">
        <v>139</v>
      </c>
      <c r="C31" s="111" t="s">
        <v>59</v>
      </c>
      <c r="D31" s="112" t="s">
        <v>60</v>
      </c>
      <c r="E31" s="113">
        <v>11</v>
      </c>
      <c r="F31" s="114">
        <v>1</v>
      </c>
      <c r="G31" s="113">
        <v>0</v>
      </c>
      <c r="H31" s="115">
        <v>0</v>
      </c>
      <c r="I31" s="115">
        <v>0</v>
      </c>
      <c r="J31" s="115">
        <v>2</v>
      </c>
      <c r="K31" s="114">
        <v>10</v>
      </c>
      <c r="L31" s="113">
        <v>0</v>
      </c>
      <c r="M31" s="114">
        <v>12</v>
      </c>
      <c r="N31" s="113">
        <v>0</v>
      </c>
      <c r="O31" s="115">
        <v>0</v>
      </c>
      <c r="P31" s="115">
        <v>1</v>
      </c>
      <c r="Q31" s="115">
        <v>5</v>
      </c>
      <c r="R31" s="114">
        <v>6</v>
      </c>
    </row>
    <row r="32" spans="2:18" s="109" customFormat="1" ht="16.2" customHeight="1" x14ac:dyDescent="0.2">
      <c r="B32" s="110" t="s">
        <v>140</v>
      </c>
      <c r="C32" s="111" t="s">
        <v>56</v>
      </c>
      <c r="D32" s="112" t="s">
        <v>57</v>
      </c>
      <c r="E32" s="113">
        <v>5</v>
      </c>
      <c r="F32" s="114">
        <v>3</v>
      </c>
      <c r="G32" s="113">
        <v>0</v>
      </c>
      <c r="H32" s="115">
        <v>0</v>
      </c>
      <c r="I32" s="115">
        <v>0</v>
      </c>
      <c r="J32" s="115">
        <v>4</v>
      </c>
      <c r="K32" s="114">
        <v>4</v>
      </c>
      <c r="L32" s="113">
        <v>0</v>
      </c>
      <c r="M32" s="114">
        <v>8</v>
      </c>
      <c r="N32" s="113">
        <v>0</v>
      </c>
      <c r="O32" s="115">
        <v>0</v>
      </c>
      <c r="P32" s="115">
        <v>2</v>
      </c>
      <c r="Q32" s="115">
        <v>4</v>
      </c>
      <c r="R32" s="114">
        <v>2</v>
      </c>
    </row>
    <row r="33" spans="2:18" s="109" customFormat="1" ht="16.2" customHeight="1" x14ac:dyDescent="0.2">
      <c r="B33" s="110" t="s">
        <v>141</v>
      </c>
      <c r="C33" s="111" t="s">
        <v>62</v>
      </c>
      <c r="D33" s="112" t="s">
        <v>63</v>
      </c>
      <c r="E33" s="113">
        <v>5</v>
      </c>
      <c r="F33" s="114">
        <v>2</v>
      </c>
      <c r="G33" s="113">
        <v>0</v>
      </c>
      <c r="H33" s="115">
        <v>0</v>
      </c>
      <c r="I33" s="115">
        <v>0</v>
      </c>
      <c r="J33" s="115">
        <v>1</v>
      </c>
      <c r="K33" s="114">
        <v>6</v>
      </c>
      <c r="L33" s="113">
        <v>0</v>
      </c>
      <c r="M33" s="114">
        <v>7</v>
      </c>
      <c r="N33" s="113">
        <v>0</v>
      </c>
      <c r="O33" s="115">
        <v>0</v>
      </c>
      <c r="P33" s="115">
        <v>1</v>
      </c>
      <c r="Q33" s="115">
        <v>4</v>
      </c>
      <c r="R33" s="114">
        <v>2</v>
      </c>
    </row>
    <row r="34" spans="2:18" s="109" customFormat="1" ht="16.2" customHeight="1" x14ac:dyDescent="0.2">
      <c r="B34" s="110" t="s">
        <v>153</v>
      </c>
      <c r="C34" s="111" t="s">
        <v>56</v>
      </c>
      <c r="D34" s="112" t="s">
        <v>57</v>
      </c>
      <c r="E34" s="113">
        <v>6</v>
      </c>
      <c r="F34" s="114">
        <v>3</v>
      </c>
      <c r="G34" s="113">
        <v>0</v>
      </c>
      <c r="H34" s="115">
        <v>0</v>
      </c>
      <c r="I34" s="115">
        <v>0</v>
      </c>
      <c r="J34" s="115">
        <v>3</v>
      </c>
      <c r="K34" s="114">
        <v>6</v>
      </c>
      <c r="L34" s="113">
        <v>1</v>
      </c>
      <c r="M34" s="114">
        <v>8</v>
      </c>
      <c r="N34" s="113">
        <v>0</v>
      </c>
      <c r="O34" s="115">
        <v>0</v>
      </c>
      <c r="P34" s="115">
        <v>1</v>
      </c>
      <c r="Q34" s="115">
        <v>5</v>
      </c>
      <c r="R34" s="114">
        <v>2</v>
      </c>
    </row>
    <row r="35" spans="2:18" s="109" customFormat="1" ht="16.2" customHeight="1" x14ac:dyDescent="0.2">
      <c r="B35" s="110" t="s">
        <v>154</v>
      </c>
      <c r="C35" s="111" t="s">
        <v>59</v>
      </c>
      <c r="D35" s="112" t="s">
        <v>60</v>
      </c>
      <c r="E35" s="113">
        <v>8</v>
      </c>
      <c r="F35" s="114">
        <v>1</v>
      </c>
      <c r="G35" s="113">
        <v>0</v>
      </c>
      <c r="H35" s="115">
        <v>0</v>
      </c>
      <c r="I35" s="115">
        <v>0</v>
      </c>
      <c r="J35" s="115">
        <v>2</v>
      </c>
      <c r="K35" s="114">
        <v>7</v>
      </c>
      <c r="L35" s="113">
        <v>0</v>
      </c>
      <c r="M35" s="114">
        <v>9</v>
      </c>
      <c r="N35" s="113">
        <v>0</v>
      </c>
      <c r="O35" s="115">
        <v>0</v>
      </c>
      <c r="P35" s="115">
        <v>0</v>
      </c>
      <c r="Q35" s="115">
        <v>6</v>
      </c>
      <c r="R35" s="114">
        <v>3</v>
      </c>
    </row>
    <row r="36" spans="2:18" s="109" customFormat="1" ht="16.2" customHeight="1" x14ac:dyDescent="0.2">
      <c r="B36" s="110" t="s">
        <v>155</v>
      </c>
      <c r="C36" s="111" t="s">
        <v>62</v>
      </c>
      <c r="D36" s="112" t="s">
        <v>63</v>
      </c>
      <c r="E36" s="113">
        <v>7</v>
      </c>
      <c r="F36" s="114">
        <v>4</v>
      </c>
      <c r="G36" s="113">
        <v>0</v>
      </c>
      <c r="H36" s="115">
        <v>0</v>
      </c>
      <c r="I36" s="115">
        <v>0</v>
      </c>
      <c r="J36" s="115">
        <v>5</v>
      </c>
      <c r="K36" s="114">
        <v>6</v>
      </c>
      <c r="L36" s="113">
        <v>4</v>
      </c>
      <c r="M36" s="114">
        <v>7</v>
      </c>
      <c r="N36" s="113">
        <v>0</v>
      </c>
      <c r="O36" s="115">
        <v>0</v>
      </c>
      <c r="P36" s="115">
        <v>1</v>
      </c>
      <c r="Q36" s="115">
        <v>4</v>
      </c>
      <c r="R36" s="114">
        <v>2</v>
      </c>
    </row>
    <row r="37" spans="2:18" s="109" customFormat="1" ht="16.2" customHeight="1" x14ac:dyDescent="0.2">
      <c r="B37" s="110" t="s">
        <v>156</v>
      </c>
      <c r="C37" s="111" t="s">
        <v>56</v>
      </c>
      <c r="D37" s="112" t="s">
        <v>57</v>
      </c>
      <c r="E37" s="113">
        <v>3</v>
      </c>
      <c r="F37" s="114">
        <v>4</v>
      </c>
      <c r="G37" s="113">
        <v>0</v>
      </c>
      <c r="H37" s="115">
        <v>0</v>
      </c>
      <c r="I37" s="115">
        <v>0</v>
      </c>
      <c r="J37" s="115">
        <v>5</v>
      </c>
      <c r="K37" s="114">
        <v>2</v>
      </c>
      <c r="L37" s="113">
        <v>0</v>
      </c>
      <c r="M37" s="114">
        <v>7</v>
      </c>
      <c r="N37" s="113">
        <v>0</v>
      </c>
      <c r="O37" s="115">
        <v>1</v>
      </c>
      <c r="P37" s="115">
        <v>1</v>
      </c>
      <c r="Q37" s="115">
        <v>4</v>
      </c>
      <c r="R37" s="114">
        <v>1</v>
      </c>
    </row>
    <row r="38" spans="2:18" s="109" customFormat="1" ht="16.2" customHeight="1" x14ac:dyDescent="0.2">
      <c r="B38" s="110" t="s">
        <v>157</v>
      </c>
      <c r="C38" s="111" t="s">
        <v>59</v>
      </c>
      <c r="D38" s="112" t="s">
        <v>60</v>
      </c>
      <c r="E38" s="113">
        <v>6</v>
      </c>
      <c r="F38" s="114">
        <v>1</v>
      </c>
      <c r="G38" s="113">
        <v>0</v>
      </c>
      <c r="H38" s="115">
        <v>0</v>
      </c>
      <c r="I38" s="115">
        <v>0</v>
      </c>
      <c r="J38" s="115">
        <v>1</v>
      </c>
      <c r="K38" s="114">
        <v>6</v>
      </c>
      <c r="L38" s="113">
        <v>0</v>
      </c>
      <c r="M38" s="114">
        <v>7</v>
      </c>
      <c r="N38" s="113">
        <v>0</v>
      </c>
      <c r="O38" s="115">
        <v>1</v>
      </c>
      <c r="P38" s="115">
        <v>0</v>
      </c>
      <c r="Q38" s="115">
        <v>3</v>
      </c>
      <c r="R38" s="114">
        <v>3</v>
      </c>
    </row>
    <row r="39" spans="2:18" s="109" customFormat="1" ht="16.2" customHeight="1" x14ac:dyDescent="0.2">
      <c r="B39" s="110" t="s">
        <v>158</v>
      </c>
      <c r="C39" s="111" t="s">
        <v>62</v>
      </c>
      <c r="D39" s="112" t="s">
        <v>63</v>
      </c>
      <c r="E39" s="113">
        <v>4</v>
      </c>
      <c r="F39" s="114">
        <v>2</v>
      </c>
      <c r="G39" s="113">
        <v>0</v>
      </c>
      <c r="H39" s="115">
        <v>0</v>
      </c>
      <c r="I39" s="115">
        <v>0</v>
      </c>
      <c r="J39" s="115">
        <v>1</v>
      </c>
      <c r="K39" s="114">
        <v>5</v>
      </c>
      <c r="L39" s="113">
        <v>2</v>
      </c>
      <c r="M39" s="114">
        <v>4</v>
      </c>
      <c r="N39" s="113">
        <v>0</v>
      </c>
      <c r="O39" s="115">
        <v>0</v>
      </c>
      <c r="P39" s="115">
        <v>1</v>
      </c>
      <c r="Q39" s="115">
        <v>1</v>
      </c>
      <c r="R39" s="114">
        <v>2</v>
      </c>
    </row>
    <row r="40" spans="2:18" s="109" customFormat="1" ht="16.2" customHeight="1" x14ac:dyDescent="0.2">
      <c r="B40" s="110" t="s">
        <v>174</v>
      </c>
      <c r="C40" s="111" t="s">
        <v>56</v>
      </c>
      <c r="D40" s="112" t="s">
        <v>57</v>
      </c>
      <c r="E40" s="113">
        <v>6</v>
      </c>
      <c r="F40" s="114">
        <v>6</v>
      </c>
      <c r="G40" s="113">
        <v>0</v>
      </c>
      <c r="H40" s="115">
        <v>0</v>
      </c>
      <c r="I40" s="115">
        <v>1</v>
      </c>
      <c r="J40" s="115">
        <v>6</v>
      </c>
      <c r="K40" s="114">
        <v>5</v>
      </c>
      <c r="L40" s="113">
        <v>2</v>
      </c>
      <c r="M40" s="114">
        <v>10</v>
      </c>
      <c r="N40" s="113">
        <v>0</v>
      </c>
      <c r="O40" s="115">
        <v>0</v>
      </c>
      <c r="P40" s="115">
        <v>2</v>
      </c>
      <c r="Q40" s="115">
        <v>5</v>
      </c>
      <c r="R40" s="114">
        <v>3</v>
      </c>
    </row>
    <row r="41" spans="2:18" s="109" customFormat="1" ht="16.2" customHeight="1" x14ac:dyDescent="0.2">
      <c r="B41" s="110" t="s">
        <v>175</v>
      </c>
      <c r="C41" s="111" t="s">
        <v>59</v>
      </c>
      <c r="D41" s="112" t="s">
        <v>60</v>
      </c>
      <c r="E41" s="113">
        <v>5</v>
      </c>
      <c r="F41" s="114">
        <v>0</v>
      </c>
      <c r="G41" s="113">
        <v>0</v>
      </c>
      <c r="H41" s="115">
        <v>0</v>
      </c>
      <c r="I41" s="115">
        <v>0</v>
      </c>
      <c r="J41" s="115">
        <v>0</v>
      </c>
      <c r="K41" s="114">
        <v>5</v>
      </c>
      <c r="L41" s="113">
        <v>1</v>
      </c>
      <c r="M41" s="114">
        <v>4</v>
      </c>
      <c r="N41" s="113">
        <v>0</v>
      </c>
      <c r="O41" s="115">
        <v>0</v>
      </c>
      <c r="P41" s="115">
        <v>1</v>
      </c>
      <c r="Q41" s="115">
        <v>3</v>
      </c>
      <c r="R41" s="114">
        <v>0</v>
      </c>
    </row>
    <row r="42" spans="2:18" s="109" customFormat="1" ht="16.2" customHeight="1" x14ac:dyDescent="0.2">
      <c r="B42" s="110" t="s">
        <v>176</v>
      </c>
      <c r="C42" s="111" t="s">
        <v>62</v>
      </c>
      <c r="D42" s="112" t="s">
        <v>63</v>
      </c>
      <c r="E42" s="113">
        <v>5</v>
      </c>
      <c r="F42" s="114">
        <v>3</v>
      </c>
      <c r="G42" s="113">
        <v>0</v>
      </c>
      <c r="H42" s="115">
        <v>0</v>
      </c>
      <c r="I42" s="115">
        <v>0</v>
      </c>
      <c r="J42" s="115">
        <v>3</v>
      </c>
      <c r="K42" s="114">
        <v>5</v>
      </c>
      <c r="L42" s="113">
        <v>1</v>
      </c>
      <c r="M42" s="114">
        <v>7</v>
      </c>
      <c r="N42" s="113">
        <v>0</v>
      </c>
      <c r="O42" s="115">
        <v>0</v>
      </c>
      <c r="P42" s="115">
        <v>1</v>
      </c>
      <c r="Q42" s="115">
        <v>4</v>
      </c>
      <c r="R42" s="114">
        <v>3</v>
      </c>
    </row>
    <row r="43" spans="2:18" s="109" customFormat="1" ht="16.2" customHeight="1" x14ac:dyDescent="0.2">
      <c r="B43" s="110" t="s">
        <v>177</v>
      </c>
      <c r="C43" s="111" t="s">
        <v>56</v>
      </c>
      <c r="D43" s="112" t="s">
        <v>57</v>
      </c>
      <c r="E43" s="113">
        <v>4</v>
      </c>
      <c r="F43" s="114">
        <v>5</v>
      </c>
      <c r="G43" s="113">
        <v>0</v>
      </c>
      <c r="H43" s="115">
        <v>0</v>
      </c>
      <c r="I43" s="115">
        <v>0</v>
      </c>
      <c r="J43" s="115">
        <v>5</v>
      </c>
      <c r="K43" s="114">
        <v>4</v>
      </c>
      <c r="L43" s="113">
        <v>1</v>
      </c>
      <c r="M43" s="114">
        <v>8</v>
      </c>
      <c r="N43" s="113">
        <v>0</v>
      </c>
      <c r="O43" s="115">
        <v>1</v>
      </c>
      <c r="P43" s="115">
        <v>0</v>
      </c>
      <c r="Q43" s="115">
        <v>3</v>
      </c>
      <c r="R43" s="114">
        <v>4</v>
      </c>
    </row>
    <row r="44" spans="2:18" s="109" customFormat="1" ht="16.2" customHeight="1" x14ac:dyDescent="0.2">
      <c r="B44" s="110" t="s">
        <v>178</v>
      </c>
      <c r="C44" s="111" t="s">
        <v>59</v>
      </c>
      <c r="D44" s="112" t="s">
        <v>60</v>
      </c>
      <c r="E44" s="113">
        <v>4</v>
      </c>
      <c r="F44" s="114">
        <v>2</v>
      </c>
      <c r="G44" s="113">
        <v>0</v>
      </c>
      <c r="H44" s="115">
        <v>0</v>
      </c>
      <c r="I44" s="115">
        <v>0</v>
      </c>
      <c r="J44" s="115">
        <v>2</v>
      </c>
      <c r="K44" s="114">
        <v>4</v>
      </c>
      <c r="L44" s="113">
        <v>0</v>
      </c>
      <c r="M44" s="114">
        <v>6</v>
      </c>
      <c r="N44" s="113">
        <v>0</v>
      </c>
      <c r="O44" s="115">
        <v>0</v>
      </c>
      <c r="P44" s="115">
        <v>0</v>
      </c>
      <c r="Q44" s="115">
        <v>4</v>
      </c>
      <c r="R44" s="114">
        <v>2</v>
      </c>
    </row>
    <row r="45" spans="2:18" s="109" customFormat="1" ht="16.2" customHeight="1" x14ac:dyDescent="0.2">
      <c r="B45" s="110" t="s">
        <v>179</v>
      </c>
      <c r="C45" s="111" t="s">
        <v>62</v>
      </c>
      <c r="D45" s="112" t="s">
        <v>63</v>
      </c>
      <c r="E45" s="113">
        <v>8</v>
      </c>
      <c r="F45" s="114">
        <v>3</v>
      </c>
      <c r="G45" s="113">
        <v>0</v>
      </c>
      <c r="H45" s="115">
        <v>0</v>
      </c>
      <c r="I45" s="115">
        <v>0</v>
      </c>
      <c r="J45" s="115">
        <v>5</v>
      </c>
      <c r="K45" s="114">
        <v>6</v>
      </c>
      <c r="L45" s="113">
        <v>2</v>
      </c>
      <c r="M45" s="114">
        <v>9</v>
      </c>
      <c r="N45" s="113">
        <v>0</v>
      </c>
      <c r="O45" s="115">
        <v>0</v>
      </c>
      <c r="P45" s="115">
        <v>4</v>
      </c>
      <c r="Q45" s="115">
        <v>4</v>
      </c>
      <c r="R45" s="114">
        <v>1</v>
      </c>
    </row>
    <row r="46" spans="2:18" s="109" customFormat="1" ht="16.2" customHeight="1" x14ac:dyDescent="0.2">
      <c r="B46" s="110" t="s">
        <v>196</v>
      </c>
      <c r="C46" s="111" t="s">
        <v>56</v>
      </c>
      <c r="D46" s="112" t="s">
        <v>57</v>
      </c>
      <c r="E46" s="113">
        <v>6</v>
      </c>
      <c r="F46" s="114">
        <v>6</v>
      </c>
      <c r="G46" s="113">
        <v>0</v>
      </c>
      <c r="H46" s="115">
        <v>0</v>
      </c>
      <c r="I46" s="115">
        <v>0</v>
      </c>
      <c r="J46" s="115">
        <v>4</v>
      </c>
      <c r="K46" s="114">
        <v>8</v>
      </c>
      <c r="L46" s="113">
        <v>1</v>
      </c>
      <c r="M46" s="114">
        <v>11</v>
      </c>
      <c r="N46" s="113">
        <v>0</v>
      </c>
      <c r="O46" s="115">
        <v>0</v>
      </c>
      <c r="P46" s="115">
        <v>2</v>
      </c>
      <c r="Q46" s="115">
        <v>4</v>
      </c>
      <c r="R46" s="114">
        <v>5</v>
      </c>
    </row>
    <row r="47" spans="2:18" s="109" customFormat="1" ht="16.2" customHeight="1" x14ac:dyDescent="0.2">
      <c r="B47" s="110" t="s">
        <v>197</v>
      </c>
      <c r="C47" s="111" t="s">
        <v>59</v>
      </c>
      <c r="D47" s="112" t="s">
        <v>60</v>
      </c>
      <c r="E47" s="113">
        <v>4</v>
      </c>
      <c r="F47" s="114">
        <v>1</v>
      </c>
      <c r="G47" s="113">
        <v>0</v>
      </c>
      <c r="H47" s="115">
        <v>0</v>
      </c>
      <c r="I47" s="115">
        <v>0</v>
      </c>
      <c r="J47" s="115">
        <v>1</v>
      </c>
      <c r="K47" s="114">
        <v>4</v>
      </c>
      <c r="L47" s="113">
        <v>0</v>
      </c>
      <c r="M47" s="114">
        <v>5</v>
      </c>
      <c r="N47" s="113">
        <v>0</v>
      </c>
      <c r="O47" s="115">
        <v>0</v>
      </c>
      <c r="P47" s="115">
        <v>1</v>
      </c>
      <c r="Q47" s="115">
        <v>1</v>
      </c>
      <c r="R47" s="114">
        <v>3</v>
      </c>
    </row>
    <row r="48" spans="2:18" s="109" customFormat="1" ht="16.2" customHeight="1" x14ac:dyDescent="0.2">
      <c r="B48" s="110" t="s">
        <v>198</v>
      </c>
      <c r="C48" s="111" t="s">
        <v>62</v>
      </c>
      <c r="D48" s="112" t="s">
        <v>63</v>
      </c>
      <c r="E48" s="113">
        <v>5</v>
      </c>
      <c r="F48" s="114">
        <v>6</v>
      </c>
      <c r="G48" s="113">
        <v>0</v>
      </c>
      <c r="H48" s="115">
        <v>0</v>
      </c>
      <c r="I48" s="115">
        <v>0</v>
      </c>
      <c r="J48" s="115">
        <v>3</v>
      </c>
      <c r="K48" s="114">
        <v>8</v>
      </c>
      <c r="L48" s="113">
        <v>0</v>
      </c>
      <c r="M48" s="114">
        <v>11</v>
      </c>
      <c r="N48" s="113">
        <v>0</v>
      </c>
      <c r="O48" s="115">
        <v>0</v>
      </c>
      <c r="P48" s="115">
        <v>2</v>
      </c>
      <c r="Q48" s="115">
        <v>2</v>
      </c>
      <c r="R48" s="114">
        <v>7</v>
      </c>
    </row>
    <row r="49" spans="2:18" s="109" customFormat="1" ht="16.2" customHeight="1" x14ac:dyDescent="0.2">
      <c r="B49" s="110" t="s">
        <v>199</v>
      </c>
      <c r="C49" s="111" t="s">
        <v>59</v>
      </c>
      <c r="D49" s="112" t="s">
        <v>60</v>
      </c>
      <c r="E49" s="113">
        <v>4</v>
      </c>
      <c r="F49" s="114">
        <v>2</v>
      </c>
      <c r="G49" s="113">
        <v>0</v>
      </c>
      <c r="H49" s="115">
        <v>0</v>
      </c>
      <c r="I49" s="115">
        <v>0</v>
      </c>
      <c r="J49" s="115">
        <v>2</v>
      </c>
      <c r="K49" s="114">
        <v>4</v>
      </c>
      <c r="L49" s="113">
        <v>0</v>
      </c>
      <c r="M49" s="114">
        <v>6</v>
      </c>
      <c r="N49" s="113">
        <v>0</v>
      </c>
      <c r="O49" s="115">
        <v>0</v>
      </c>
      <c r="P49" s="115">
        <v>1</v>
      </c>
      <c r="Q49" s="115">
        <v>3</v>
      </c>
      <c r="R49" s="114">
        <v>2</v>
      </c>
    </row>
    <row r="50" spans="2:18" s="109" customFormat="1" ht="16.2" customHeight="1" x14ac:dyDescent="0.2">
      <c r="B50" s="110" t="s">
        <v>200</v>
      </c>
      <c r="C50" s="111" t="s">
        <v>56</v>
      </c>
      <c r="D50" s="112" t="s">
        <v>57</v>
      </c>
      <c r="E50" s="113">
        <v>4</v>
      </c>
      <c r="F50" s="114">
        <v>5</v>
      </c>
      <c r="G50" s="113">
        <v>0</v>
      </c>
      <c r="H50" s="115">
        <v>0</v>
      </c>
      <c r="I50" s="115">
        <v>0</v>
      </c>
      <c r="J50" s="115">
        <v>4</v>
      </c>
      <c r="K50" s="114">
        <v>5</v>
      </c>
      <c r="L50" s="113">
        <v>0</v>
      </c>
      <c r="M50" s="114">
        <v>9</v>
      </c>
      <c r="N50" s="113">
        <v>0</v>
      </c>
      <c r="O50" s="115">
        <v>0</v>
      </c>
      <c r="P50" s="115">
        <v>1</v>
      </c>
      <c r="Q50" s="115">
        <v>6</v>
      </c>
      <c r="R50" s="114">
        <v>2</v>
      </c>
    </row>
    <row r="51" spans="2:18" s="109" customFormat="1" ht="16.2" customHeight="1" x14ac:dyDescent="0.2">
      <c r="B51" s="110" t="s">
        <v>201</v>
      </c>
      <c r="C51" s="111" t="s">
        <v>62</v>
      </c>
      <c r="D51" s="112" t="s">
        <v>63</v>
      </c>
      <c r="E51" s="113">
        <v>8</v>
      </c>
      <c r="F51" s="114">
        <v>1</v>
      </c>
      <c r="G51" s="113">
        <v>0</v>
      </c>
      <c r="H51" s="115">
        <v>0</v>
      </c>
      <c r="I51" s="115">
        <v>0</v>
      </c>
      <c r="J51" s="115">
        <v>2</v>
      </c>
      <c r="K51" s="114">
        <v>7</v>
      </c>
      <c r="L51" s="113">
        <v>0</v>
      </c>
      <c r="M51" s="114">
        <v>9</v>
      </c>
      <c r="N51" s="113">
        <v>0</v>
      </c>
      <c r="O51" s="115">
        <v>0</v>
      </c>
      <c r="P51" s="115">
        <v>3</v>
      </c>
      <c r="Q51" s="115">
        <v>2</v>
      </c>
      <c r="R51" s="114">
        <v>4</v>
      </c>
    </row>
    <row r="52" spans="2:18" s="109" customFormat="1" ht="16.2" customHeight="1" x14ac:dyDescent="0.2">
      <c r="B52" s="110" t="s">
        <v>202</v>
      </c>
      <c r="C52" s="111" t="s">
        <v>56</v>
      </c>
      <c r="D52" s="112" t="s">
        <v>57</v>
      </c>
      <c r="E52" s="113">
        <v>4</v>
      </c>
      <c r="F52" s="114">
        <v>3</v>
      </c>
      <c r="G52" s="113">
        <v>0</v>
      </c>
      <c r="H52" s="115">
        <v>0</v>
      </c>
      <c r="I52" s="115">
        <v>0</v>
      </c>
      <c r="J52" s="115">
        <v>4</v>
      </c>
      <c r="K52" s="114">
        <v>3</v>
      </c>
      <c r="L52" s="113">
        <v>1</v>
      </c>
      <c r="M52" s="114">
        <v>6</v>
      </c>
      <c r="N52" s="113">
        <v>0</v>
      </c>
      <c r="O52" s="115">
        <v>0</v>
      </c>
      <c r="P52" s="115">
        <v>1</v>
      </c>
      <c r="Q52" s="115">
        <v>2</v>
      </c>
      <c r="R52" s="114">
        <v>3</v>
      </c>
    </row>
    <row r="53" spans="2:18" s="109" customFormat="1" ht="16.2" customHeight="1" x14ac:dyDescent="0.2">
      <c r="B53" s="110" t="s">
        <v>203</v>
      </c>
      <c r="C53" s="111" t="s">
        <v>59</v>
      </c>
      <c r="D53" s="112" t="s">
        <v>60</v>
      </c>
      <c r="E53" s="113">
        <v>5</v>
      </c>
      <c r="F53" s="114">
        <v>2</v>
      </c>
      <c r="G53" s="113">
        <v>0</v>
      </c>
      <c r="H53" s="115">
        <v>1</v>
      </c>
      <c r="I53" s="115">
        <v>1</v>
      </c>
      <c r="J53" s="115">
        <v>0</v>
      </c>
      <c r="K53" s="114">
        <v>5</v>
      </c>
      <c r="L53" s="113">
        <v>1</v>
      </c>
      <c r="M53" s="114">
        <v>6</v>
      </c>
      <c r="N53" s="113">
        <v>0</v>
      </c>
      <c r="O53" s="115">
        <v>0</v>
      </c>
      <c r="P53" s="115">
        <v>3</v>
      </c>
      <c r="Q53" s="115">
        <v>3</v>
      </c>
      <c r="R53" s="114">
        <v>2</v>
      </c>
    </row>
    <row r="54" spans="2:18" s="109" customFormat="1" ht="16.2" customHeight="1" x14ac:dyDescent="0.2">
      <c r="B54" s="110" t="s">
        <v>204</v>
      </c>
      <c r="C54" s="111" t="s">
        <v>62</v>
      </c>
      <c r="D54" s="112" t="s">
        <v>63</v>
      </c>
      <c r="E54" s="113">
        <v>4</v>
      </c>
      <c r="F54" s="114">
        <v>6</v>
      </c>
      <c r="G54" s="113">
        <v>0</v>
      </c>
      <c r="H54" s="115">
        <v>0</v>
      </c>
      <c r="I54" s="115">
        <v>0</v>
      </c>
      <c r="J54" s="115">
        <v>3</v>
      </c>
      <c r="K54" s="114">
        <v>7</v>
      </c>
      <c r="L54" s="113">
        <v>2</v>
      </c>
      <c r="M54" s="114">
        <v>7</v>
      </c>
      <c r="N54" s="113">
        <v>0</v>
      </c>
      <c r="O54" s="115">
        <v>0</v>
      </c>
      <c r="P54" s="115">
        <v>2</v>
      </c>
      <c r="Q54" s="115">
        <v>1</v>
      </c>
      <c r="R54" s="114">
        <v>4</v>
      </c>
    </row>
    <row r="55" spans="2:18" s="109" customFormat="1" ht="16.2" customHeight="1" x14ac:dyDescent="0.2">
      <c r="B55" s="110" t="s">
        <v>205</v>
      </c>
      <c r="C55" s="111" t="s">
        <v>56</v>
      </c>
      <c r="D55" s="112" t="s">
        <v>57</v>
      </c>
      <c r="E55" s="113">
        <v>8</v>
      </c>
      <c r="F55" s="114">
        <v>5</v>
      </c>
      <c r="G55" s="113">
        <v>0</v>
      </c>
      <c r="H55" s="115">
        <v>1</v>
      </c>
      <c r="I55" s="115">
        <v>0</v>
      </c>
      <c r="J55" s="115">
        <v>6</v>
      </c>
      <c r="K55" s="114">
        <v>6</v>
      </c>
      <c r="L55" s="113">
        <v>2</v>
      </c>
      <c r="M55" s="114">
        <v>11</v>
      </c>
      <c r="N55" s="113">
        <v>0</v>
      </c>
      <c r="O55" s="115">
        <v>0</v>
      </c>
      <c r="P55" s="115">
        <v>1</v>
      </c>
      <c r="Q55" s="115">
        <v>8</v>
      </c>
      <c r="R55" s="114">
        <v>2</v>
      </c>
    </row>
    <row r="56" spans="2:18" s="109" customFormat="1" ht="16.2" customHeight="1" x14ac:dyDescent="0.2">
      <c r="B56" s="110" t="s">
        <v>206</v>
      </c>
      <c r="C56" s="111" t="s">
        <v>59</v>
      </c>
      <c r="D56" s="112" t="s">
        <v>60</v>
      </c>
      <c r="E56" s="113">
        <v>5</v>
      </c>
      <c r="F56" s="114">
        <v>2</v>
      </c>
      <c r="G56" s="113">
        <v>0</v>
      </c>
      <c r="H56" s="115">
        <v>1</v>
      </c>
      <c r="I56" s="115">
        <v>1</v>
      </c>
      <c r="J56" s="115">
        <v>1</v>
      </c>
      <c r="K56" s="114">
        <v>4</v>
      </c>
      <c r="L56" s="113">
        <v>1</v>
      </c>
      <c r="M56" s="114">
        <v>6</v>
      </c>
      <c r="N56" s="113">
        <v>0</v>
      </c>
      <c r="O56" s="115">
        <v>0</v>
      </c>
      <c r="P56" s="115">
        <v>1</v>
      </c>
      <c r="Q56" s="115">
        <v>4</v>
      </c>
      <c r="R56" s="114">
        <v>1</v>
      </c>
    </row>
    <row r="57" spans="2:18" s="109" customFormat="1" ht="16.2" customHeight="1" x14ac:dyDescent="0.2">
      <c r="B57" s="110" t="s">
        <v>207</v>
      </c>
      <c r="C57" s="111" t="s">
        <v>62</v>
      </c>
      <c r="D57" s="112" t="s">
        <v>63</v>
      </c>
      <c r="E57" s="113">
        <v>4</v>
      </c>
      <c r="F57" s="114">
        <v>4</v>
      </c>
      <c r="G57" s="113">
        <v>0</v>
      </c>
      <c r="H57" s="115">
        <v>0</v>
      </c>
      <c r="I57" s="115">
        <v>0</v>
      </c>
      <c r="J57" s="115">
        <v>3</v>
      </c>
      <c r="K57" s="114">
        <v>5</v>
      </c>
      <c r="L57" s="113">
        <v>1</v>
      </c>
      <c r="M57" s="114">
        <v>7</v>
      </c>
      <c r="N57" s="113">
        <v>0</v>
      </c>
      <c r="O57" s="115">
        <v>0</v>
      </c>
      <c r="P57" s="115">
        <v>3</v>
      </c>
      <c r="Q57" s="115">
        <v>3</v>
      </c>
      <c r="R57" s="114">
        <v>1</v>
      </c>
    </row>
    <row r="58" spans="2:18" s="109" customFormat="1" ht="16.2" customHeight="1" x14ac:dyDescent="0.2">
      <c r="B58" s="110" t="s">
        <v>222</v>
      </c>
      <c r="C58" s="111" t="s">
        <v>56</v>
      </c>
      <c r="D58" s="112" t="s">
        <v>57</v>
      </c>
      <c r="E58" s="113">
        <v>5</v>
      </c>
      <c r="F58" s="114">
        <v>6</v>
      </c>
      <c r="G58" s="113">
        <v>0</v>
      </c>
      <c r="H58" s="115">
        <v>0</v>
      </c>
      <c r="I58" s="115">
        <v>0</v>
      </c>
      <c r="J58" s="115">
        <v>6</v>
      </c>
      <c r="K58" s="114">
        <v>5</v>
      </c>
      <c r="L58" s="113">
        <v>1</v>
      </c>
      <c r="M58" s="114">
        <v>10</v>
      </c>
      <c r="N58" s="113">
        <v>0</v>
      </c>
      <c r="O58" s="115">
        <v>0</v>
      </c>
      <c r="P58" s="115">
        <v>1</v>
      </c>
      <c r="Q58" s="115">
        <v>5</v>
      </c>
      <c r="R58" s="114">
        <v>4</v>
      </c>
    </row>
    <row r="59" spans="2:18" s="109" customFormat="1" ht="16.2" customHeight="1" x14ac:dyDescent="0.2">
      <c r="B59" s="110" t="s">
        <v>221</v>
      </c>
      <c r="C59" s="111" t="s">
        <v>62</v>
      </c>
      <c r="D59" s="112" t="s">
        <v>63</v>
      </c>
      <c r="E59" s="113">
        <v>1</v>
      </c>
      <c r="F59" s="114">
        <v>2</v>
      </c>
      <c r="G59" s="113">
        <v>0</v>
      </c>
      <c r="H59" s="115">
        <v>0</v>
      </c>
      <c r="I59" s="115">
        <v>0</v>
      </c>
      <c r="J59" s="115">
        <v>2</v>
      </c>
      <c r="K59" s="114">
        <v>1</v>
      </c>
      <c r="L59" s="113">
        <v>1</v>
      </c>
      <c r="M59" s="114">
        <v>2</v>
      </c>
      <c r="N59" s="113">
        <v>0</v>
      </c>
      <c r="O59" s="115">
        <v>0</v>
      </c>
      <c r="P59" s="115">
        <v>1</v>
      </c>
      <c r="Q59" s="115">
        <v>0</v>
      </c>
      <c r="R59" s="114">
        <v>1</v>
      </c>
    </row>
    <row r="60" spans="2:18" s="109" customFormat="1" ht="16.2" customHeight="1" x14ac:dyDescent="0.2">
      <c r="B60" s="110" t="s">
        <v>223</v>
      </c>
      <c r="C60" s="111" t="s">
        <v>59</v>
      </c>
      <c r="D60" s="112" t="s">
        <v>60</v>
      </c>
      <c r="E60" s="113">
        <v>4</v>
      </c>
      <c r="F60" s="114">
        <v>1</v>
      </c>
      <c r="G60" s="113">
        <v>0</v>
      </c>
      <c r="H60" s="115">
        <v>1</v>
      </c>
      <c r="I60" s="115">
        <v>0</v>
      </c>
      <c r="J60" s="115">
        <v>0</v>
      </c>
      <c r="K60" s="114">
        <v>4</v>
      </c>
      <c r="L60" s="113">
        <v>0</v>
      </c>
      <c r="M60" s="114">
        <v>5</v>
      </c>
      <c r="N60" s="113">
        <v>0</v>
      </c>
      <c r="O60" s="115">
        <v>0</v>
      </c>
      <c r="P60" s="115">
        <v>1</v>
      </c>
      <c r="Q60" s="115">
        <v>4</v>
      </c>
      <c r="R60" s="114">
        <v>0</v>
      </c>
    </row>
    <row r="61" spans="2:18" s="109" customFormat="1" ht="16.2" customHeight="1" x14ac:dyDescent="0.2">
      <c r="B61" s="110" t="s">
        <v>224</v>
      </c>
      <c r="C61" s="111" t="s">
        <v>56</v>
      </c>
      <c r="D61" s="112" t="s">
        <v>57</v>
      </c>
      <c r="E61" s="113">
        <v>2</v>
      </c>
      <c r="F61" s="114">
        <v>1</v>
      </c>
      <c r="G61" s="113">
        <v>0</v>
      </c>
      <c r="H61" s="115">
        <v>0</v>
      </c>
      <c r="I61" s="115">
        <v>0</v>
      </c>
      <c r="J61" s="115">
        <v>0</v>
      </c>
      <c r="K61" s="114">
        <v>3</v>
      </c>
      <c r="L61" s="113">
        <v>1</v>
      </c>
      <c r="M61" s="114">
        <v>2</v>
      </c>
      <c r="N61" s="113">
        <v>0</v>
      </c>
      <c r="O61" s="115">
        <v>0</v>
      </c>
      <c r="P61" s="115">
        <v>1</v>
      </c>
      <c r="Q61" s="115">
        <v>1</v>
      </c>
      <c r="R61" s="114">
        <v>0</v>
      </c>
    </row>
    <row r="62" spans="2:18" s="109" customFormat="1" ht="16.2" customHeight="1" x14ac:dyDescent="0.2">
      <c r="B62" s="110" t="s">
        <v>225</v>
      </c>
      <c r="C62" s="111" t="s">
        <v>59</v>
      </c>
      <c r="D62" s="112" t="s">
        <v>60</v>
      </c>
      <c r="E62" s="113">
        <v>5</v>
      </c>
      <c r="F62" s="114">
        <v>1</v>
      </c>
      <c r="G62" s="113">
        <v>0</v>
      </c>
      <c r="H62" s="115">
        <v>1</v>
      </c>
      <c r="I62" s="115">
        <v>0</v>
      </c>
      <c r="J62" s="115">
        <v>0</v>
      </c>
      <c r="K62" s="114">
        <v>5</v>
      </c>
      <c r="L62" s="113">
        <v>0</v>
      </c>
      <c r="M62" s="114">
        <v>6</v>
      </c>
      <c r="N62" s="113">
        <v>0</v>
      </c>
      <c r="O62" s="115">
        <v>0</v>
      </c>
      <c r="P62" s="115">
        <v>1</v>
      </c>
      <c r="Q62" s="115">
        <v>5</v>
      </c>
      <c r="R62" s="114">
        <v>0</v>
      </c>
    </row>
    <row r="63" spans="2:18" s="109" customFormat="1" ht="16.2" customHeight="1" x14ac:dyDescent="0.2">
      <c r="B63" s="110" t="s">
        <v>226</v>
      </c>
      <c r="C63" s="111" t="s">
        <v>62</v>
      </c>
      <c r="D63" s="112" t="s">
        <v>63</v>
      </c>
      <c r="E63" s="113">
        <v>3</v>
      </c>
      <c r="F63" s="114">
        <v>5</v>
      </c>
      <c r="G63" s="113">
        <v>0</v>
      </c>
      <c r="H63" s="115">
        <v>0</v>
      </c>
      <c r="I63" s="115">
        <v>0</v>
      </c>
      <c r="J63" s="115">
        <v>3</v>
      </c>
      <c r="K63" s="114">
        <v>5</v>
      </c>
      <c r="L63" s="113">
        <v>1</v>
      </c>
      <c r="M63" s="114">
        <v>7</v>
      </c>
      <c r="N63" s="113">
        <v>0</v>
      </c>
      <c r="O63" s="115">
        <v>0</v>
      </c>
      <c r="P63" s="115">
        <v>3</v>
      </c>
      <c r="Q63" s="115">
        <v>3</v>
      </c>
      <c r="R63" s="114">
        <v>1</v>
      </c>
    </row>
    <row r="64" spans="2:18" s="109" customFormat="1" ht="16.2" customHeight="1" x14ac:dyDescent="0.2">
      <c r="B64" s="110" t="s">
        <v>236</v>
      </c>
      <c r="C64" s="111" t="s">
        <v>59</v>
      </c>
      <c r="D64" s="112" t="s">
        <v>60</v>
      </c>
      <c r="E64" s="113">
        <v>5</v>
      </c>
      <c r="F64" s="114">
        <v>1</v>
      </c>
      <c r="G64" s="113">
        <v>0</v>
      </c>
      <c r="H64" s="115">
        <v>1</v>
      </c>
      <c r="I64" s="115">
        <v>0</v>
      </c>
      <c r="J64" s="115">
        <v>0</v>
      </c>
      <c r="K64" s="114">
        <v>5</v>
      </c>
      <c r="L64" s="113">
        <v>0</v>
      </c>
      <c r="M64" s="114">
        <v>6</v>
      </c>
      <c r="N64" s="113">
        <v>0</v>
      </c>
      <c r="O64" s="115">
        <v>0</v>
      </c>
      <c r="P64" s="115">
        <v>1</v>
      </c>
      <c r="Q64" s="115">
        <v>5</v>
      </c>
      <c r="R64" s="114">
        <v>0</v>
      </c>
    </row>
    <row r="65" spans="2:18" s="109" customFormat="1" ht="16.2" customHeight="1" x14ac:dyDescent="0.2">
      <c r="B65" s="110" t="s">
        <v>237</v>
      </c>
      <c r="C65" s="111" t="s">
        <v>56</v>
      </c>
      <c r="D65" s="112" t="s">
        <v>57</v>
      </c>
      <c r="E65" s="113">
        <v>7</v>
      </c>
      <c r="F65" s="114">
        <v>8</v>
      </c>
      <c r="G65" s="113">
        <v>0</v>
      </c>
      <c r="H65" s="115">
        <v>0</v>
      </c>
      <c r="I65" s="115">
        <v>0</v>
      </c>
      <c r="J65" s="115">
        <v>6</v>
      </c>
      <c r="K65" s="114">
        <v>9</v>
      </c>
      <c r="L65" s="113">
        <v>3</v>
      </c>
      <c r="M65" s="114">
        <v>12</v>
      </c>
      <c r="N65" s="113">
        <v>0</v>
      </c>
      <c r="O65" s="115">
        <v>0</v>
      </c>
      <c r="P65" s="115">
        <v>2</v>
      </c>
      <c r="Q65" s="115">
        <v>5</v>
      </c>
      <c r="R65" s="114">
        <v>5</v>
      </c>
    </row>
    <row r="66" spans="2:18" s="109" customFormat="1" ht="16.2" customHeight="1" x14ac:dyDescent="0.2">
      <c r="B66" s="110" t="s">
        <v>238</v>
      </c>
      <c r="C66" s="111" t="s">
        <v>62</v>
      </c>
      <c r="D66" s="112" t="s">
        <v>63</v>
      </c>
      <c r="E66" s="113">
        <v>3</v>
      </c>
      <c r="F66" s="114">
        <v>4</v>
      </c>
      <c r="G66" s="113">
        <v>0</v>
      </c>
      <c r="H66" s="115">
        <v>0</v>
      </c>
      <c r="I66" s="115">
        <v>1</v>
      </c>
      <c r="J66" s="115">
        <v>1</v>
      </c>
      <c r="K66" s="114">
        <v>5</v>
      </c>
      <c r="L66" s="113">
        <v>1</v>
      </c>
      <c r="M66" s="114">
        <v>6</v>
      </c>
      <c r="N66" s="113">
        <v>0</v>
      </c>
      <c r="O66" s="115">
        <v>0</v>
      </c>
      <c r="P66" s="115">
        <v>1</v>
      </c>
      <c r="Q66" s="115">
        <v>2</v>
      </c>
      <c r="R66" s="114">
        <v>3</v>
      </c>
    </row>
    <row r="67" spans="2:18" s="109" customFormat="1" ht="16.2" customHeight="1" x14ac:dyDescent="0.2">
      <c r="B67" s="110" t="s">
        <v>239</v>
      </c>
      <c r="C67" s="111" t="s">
        <v>59</v>
      </c>
      <c r="D67" s="112" t="s">
        <v>60</v>
      </c>
      <c r="E67" s="113">
        <v>5</v>
      </c>
      <c r="F67" s="114">
        <v>2</v>
      </c>
      <c r="G67" s="113">
        <v>0</v>
      </c>
      <c r="H67" s="115">
        <v>1</v>
      </c>
      <c r="I67" s="115">
        <v>0</v>
      </c>
      <c r="J67" s="115">
        <v>1</v>
      </c>
      <c r="K67" s="114">
        <v>5</v>
      </c>
      <c r="L67" s="113">
        <v>0</v>
      </c>
      <c r="M67" s="114">
        <v>7</v>
      </c>
      <c r="N67" s="113">
        <v>0</v>
      </c>
      <c r="O67" s="115">
        <v>0</v>
      </c>
      <c r="P67" s="115">
        <v>1</v>
      </c>
      <c r="Q67" s="115">
        <v>5</v>
      </c>
      <c r="R67" s="114">
        <v>1</v>
      </c>
    </row>
    <row r="68" spans="2:18" s="109" customFormat="1" ht="16.2" customHeight="1" x14ac:dyDescent="0.2">
      <c r="B68" s="110" t="s">
        <v>240</v>
      </c>
      <c r="C68" s="111" t="s">
        <v>56</v>
      </c>
      <c r="D68" s="112" t="s">
        <v>57</v>
      </c>
      <c r="E68" s="113">
        <v>8</v>
      </c>
      <c r="F68" s="114">
        <v>1</v>
      </c>
      <c r="G68" s="113">
        <v>0</v>
      </c>
      <c r="H68" s="115">
        <v>0</v>
      </c>
      <c r="I68" s="115">
        <v>0</v>
      </c>
      <c r="J68" s="115">
        <v>4</v>
      </c>
      <c r="K68" s="114">
        <v>5</v>
      </c>
      <c r="L68" s="113">
        <v>2</v>
      </c>
      <c r="M68" s="114">
        <v>7</v>
      </c>
      <c r="N68" s="113">
        <v>0</v>
      </c>
      <c r="O68" s="115">
        <v>0</v>
      </c>
      <c r="P68" s="115">
        <v>1</v>
      </c>
      <c r="Q68" s="115">
        <v>4</v>
      </c>
      <c r="R68" s="114">
        <v>2</v>
      </c>
    </row>
    <row r="69" spans="2:18" s="109" customFormat="1" ht="16.2" customHeight="1" x14ac:dyDescent="0.2">
      <c r="B69" s="110" t="s">
        <v>241</v>
      </c>
      <c r="C69" s="111" t="s">
        <v>62</v>
      </c>
      <c r="D69" s="112" t="s">
        <v>63</v>
      </c>
      <c r="E69" s="113">
        <v>3</v>
      </c>
      <c r="F69" s="114">
        <v>4</v>
      </c>
      <c r="G69" s="113">
        <v>0</v>
      </c>
      <c r="H69" s="115">
        <v>0</v>
      </c>
      <c r="I69" s="115">
        <v>0</v>
      </c>
      <c r="J69" s="115">
        <v>1</v>
      </c>
      <c r="K69" s="114">
        <v>6</v>
      </c>
      <c r="L69" s="113">
        <v>1</v>
      </c>
      <c r="M69" s="114">
        <v>6</v>
      </c>
      <c r="N69" s="113">
        <v>0</v>
      </c>
      <c r="O69" s="115">
        <v>0</v>
      </c>
      <c r="P69" s="115">
        <v>1</v>
      </c>
      <c r="Q69" s="115">
        <v>3</v>
      </c>
      <c r="R69" s="114">
        <v>2</v>
      </c>
    </row>
    <row r="70" spans="2:18" s="109" customFormat="1" ht="16.2" customHeight="1" x14ac:dyDescent="0.2">
      <c r="B70" s="110" t="s">
        <v>262</v>
      </c>
      <c r="C70" s="111" t="s">
        <v>59</v>
      </c>
      <c r="D70" s="112" t="s">
        <v>60</v>
      </c>
      <c r="E70" s="113">
        <v>6</v>
      </c>
      <c r="F70" s="114">
        <v>3</v>
      </c>
      <c r="G70" s="113">
        <v>0</v>
      </c>
      <c r="H70" s="115">
        <v>2</v>
      </c>
      <c r="I70" s="115">
        <v>0</v>
      </c>
      <c r="J70" s="115">
        <v>1</v>
      </c>
      <c r="K70" s="114">
        <v>6</v>
      </c>
      <c r="L70" s="113">
        <v>1</v>
      </c>
      <c r="M70" s="114">
        <v>8</v>
      </c>
      <c r="N70" s="113">
        <v>0</v>
      </c>
      <c r="O70" s="115">
        <v>0</v>
      </c>
      <c r="P70" s="115">
        <v>1</v>
      </c>
      <c r="Q70" s="115">
        <v>5</v>
      </c>
      <c r="R70" s="114">
        <v>2</v>
      </c>
    </row>
    <row r="71" spans="2:18" s="109" customFormat="1" ht="16.2" customHeight="1" x14ac:dyDescent="0.2">
      <c r="B71" s="110" t="s">
        <v>263</v>
      </c>
      <c r="C71" s="111" t="s">
        <v>56</v>
      </c>
      <c r="D71" s="112" t="s">
        <v>57</v>
      </c>
      <c r="E71" s="113">
        <v>4</v>
      </c>
      <c r="F71" s="114">
        <v>4</v>
      </c>
      <c r="G71" s="113">
        <v>0</v>
      </c>
      <c r="H71" s="115">
        <v>0</v>
      </c>
      <c r="I71" s="115">
        <v>0</v>
      </c>
      <c r="J71" s="115">
        <v>3</v>
      </c>
      <c r="K71" s="114">
        <v>5</v>
      </c>
      <c r="L71" s="113">
        <v>3</v>
      </c>
      <c r="M71" s="114">
        <v>5</v>
      </c>
      <c r="N71" s="113">
        <v>0</v>
      </c>
      <c r="O71" s="115">
        <v>0</v>
      </c>
      <c r="P71" s="115">
        <v>1</v>
      </c>
      <c r="Q71" s="115">
        <v>3</v>
      </c>
      <c r="R71" s="114">
        <v>1</v>
      </c>
    </row>
    <row r="72" spans="2:18" s="109" customFormat="1" ht="16.2" customHeight="1" x14ac:dyDescent="0.2">
      <c r="B72" s="110" t="s">
        <v>264</v>
      </c>
      <c r="C72" s="111" t="s">
        <v>62</v>
      </c>
      <c r="D72" s="112" t="s">
        <v>63</v>
      </c>
      <c r="E72" s="113">
        <v>4</v>
      </c>
      <c r="F72" s="114">
        <v>4</v>
      </c>
      <c r="G72" s="113">
        <v>0</v>
      </c>
      <c r="H72" s="115">
        <v>0</v>
      </c>
      <c r="I72" s="115">
        <v>0</v>
      </c>
      <c r="J72" s="115">
        <v>4</v>
      </c>
      <c r="K72" s="114">
        <v>4</v>
      </c>
      <c r="L72" s="113">
        <v>1</v>
      </c>
      <c r="M72" s="114">
        <v>7</v>
      </c>
      <c r="N72" s="113">
        <v>0</v>
      </c>
      <c r="O72" s="115">
        <v>0</v>
      </c>
      <c r="P72" s="115">
        <v>2</v>
      </c>
      <c r="Q72" s="115">
        <v>4</v>
      </c>
      <c r="R72" s="114">
        <v>2</v>
      </c>
    </row>
    <row r="73" spans="2:18" s="109" customFormat="1" ht="16.2" customHeight="1" x14ac:dyDescent="0.2">
      <c r="B73" s="110" t="s">
        <v>265</v>
      </c>
      <c r="C73" s="111" t="s">
        <v>59</v>
      </c>
      <c r="D73" s="112" t="s">
        <v>60</v>
      </c>
      <c r="E73" s="113">
        <v>5</v>
      </c>
      <c r="F73" s="114">
        <v>2</v>
      </c>
      <c r="G73" s="113">
        <v>0</v>
      </c>
      <c r="H73" s="115">
        <v>1</v>
      </c>
      <c r="I73" s="115">
        <v>0</v>
      </c>
      <c r="J73" s="115">
        <v>1</v>
      </c>
      <c r="K73" s="114">
        <v>5</v>
      </c>
      <c r="L73" s="113">
        <v>0</v>
      </c>
      <c r="M73" s="114">
        <v>7</v>
      </c>
      <c r="N73" s="113">
        <v>0</v>
      </c>
      <c r="O73" s="115">
        <v>0</v>
      </c>
      <c r="P73" s="115">
        <v>2</v>
      </c>
      <c r="Q73" s="115">
        <v>3</v>
      </c>
      <c r="R73" s="114">
        <v>2</v>
      </c>
    </row>
    <row r="74" spans="2:18" s="109" customFormat="1" ht="16.2" customHeight="1" x14ac:dyDescent="0.2">
      <c r="B74" s="110" t="s">
        <v>266</v>
      </c>
      <c r="C74" s="111" t="s">
        <v>56</v>
      </c>
      <c r="D74" s="112" t="s">
        <v>57</v>
      </c>
      <c r="E74" s="113">
        <v>4</v>
      </c>
      <c r="F74" s="114">
        <v>3</v>
      </c>
      <c r="G74" s="113">
        <v>0</v>
      </c>
      <c r="H74" s="115">
        <v>0</v>
      </c>
      <c r="I74" s="115">
        <v>0</v>
      </c>
      <c r="J74" s="115">
        <v>4</v>
      </c>
      <c r="K74" s="114">
        <v>3</v>
      </c>
      <c r="L74" s="113">
        <v>3</v>
      </c>
      <c r="M74" s="114">
        <v>4</v>
      </c>
      <c r="N74" s="113">
        <v>0</v>
      </c>
      <c r="O74" s="115">
        <v>0</v>
      </c>
      <c r="P74" s="115">
        <v>1</v>
      </c>
      <c r="Q74" s="115">
        <v>2</v>
      </c>
      <c r="R74" s="114">
        <v>1</v>
      </c>
    </row>
    <row r="75" spans="2:18" s="109" customFormat="1" ht="16.2" customHeight="1" x14ac:dyDescent="0.2">
      <c r="B75" s="110" t="s">
        <v>267</v>
      </c>
      <c r="C75" s="111" t="s">
        <v>62</v>
      </c>
      <c r="D75" s="112" t="s">
        <v>63</v>
      </c>
      <c r="E75" s="113">
        <v>6</v>
      </c>
      <c r="F75" s="114">
        <v>3</v>
      </c>
      <c r="G75" s="113">
        <v>0</v>
      </c>
      <c r="H75" s="115">
        <v>0</v>
      </c>
      <c r="I75" s="115">
        <v>2</v>
      </c>
      <c r="J75" s="115">
        <v>3</v>
      </c>
      <c r="K75" s="114">
        <v>4</v>
      </c>
      <c r="L75" s="113">
        <v>1</v>
      </c>
      <c r="M75" s="114">
        <v>7</v>
      </c>
      <c r="N75" s="113">
        <v>0</v>
      </c>
      <c r="O75" s="115">
        <v>0</v>
      </c>
      <c r="P75" s="115">
        <v>2</v>
      </c>
      <c r="Q75" s="115">
        <v>2</v>
      </c>
      <c r="R75" s="114">
        <v>3</v>
      </c>
    </row>
    <row r="76" spans="2:18" s="109" customFormat="1" ht="16.2" customHeight="1" thickBot="1" x14ac:dyDescent="0.25">
      <c r="B76" s="116"/>
      <c r="C76" s="117"/>
      <c r="D76" s="118"/>
      <c r="E76" s="119"/>
      <c r="F76" s="120"/>
      <c r="G76" s="119"/>
      <c r="H76" s="121"/>
      <c r="I76" s="121"/>
      <c r="J76" s="121"/>
      <c r="K76" s="120"/>
      <c r="L76" s="122"/>
      <c r="M76" s="123"/>
      <c r="N76" s="119"/>
      <c r="O76" s="121"/>
      <c r="P76" s="121"/>
      <c r="Q76" s="121"/>
      <c r="R76" s="120"/>
    </row>
    <row r="77" spans="2:18" s="109" customFormat="1" ht="16.2" customHeight="1" thickBot="1" x14ac:dyDescent="0.25">
      <c r="B77" s="189" t="str">
        <f>"開催回数："&amp;COUNTA(D4:D76)&amp;"回"</f>
        <v>開催回数：72回</v>
      </c>
      <c r="C77" s="190"/>
      <c r="D77" s="124"/>
      <c r="E77" s="125">
        <f t="shared" ref="E77:R77" si="0">SUM(E4:E76)</f>
        <v>378</v>
      </c>
      <c r="F77" s="126">
        <f t="shared" si="0"/>
        <v>202</v>
      </c>
      <c r="G77" s="127">
        <f t="shared" si="0"/>
        <v>1</v>
      </c>
      <c r="H77" s="128">
        <f t="shared" si="0"/>
        <v>11</v>
      </c>
      <c r="I77" s="128">
        <f t="shared" si="0"/>
        <v>12</v>
      </c>
      <c r="J77" s="128">
        <f t="shared" si="0"/>
        <v>170</v>
      </c>
      <c r="K77" s="129">
        <f t="shared" si="0"/>
        <v>386</v>
      </c>
      <c r="L77" s="130">
        <f t="shared" si="0"/>
        <v>73</v>
      </c>
      <c r="M77" s="131">
        <f t="shared" si="0"/>
        <v>491</v>
      </c>
      <c r="N77" s="132">
        <f t="shared" si="0"/>
        <v>0</v>
      </c>
      <c r="O77" s="133">
        <f t="shared" si="0"/>
        <v>9</v>
      </c>
      <c r="P77" s="133">
        <f t="shared" si="0"/>
        <v>87</v>
      </c>
      <c r="Q77" s="133">
        <f t="shared" si="0"/>
        <v>266</v>
      </c>
      <c r="R77" s="134">
        <f t="shared" si="0"/>
        <v>146</v>
      </c>
    </row>
    <row r="78" spans="2:18" s="109" customFormat="1" ht="15.6" customHeight="1" thickBot="1" x14ac:dyDescent="0.25">
      <c r="B78" s="135"/>
      <c r="C78" s="136"/>
      <c r="E78" s="83">
        <f>E77/$R$83</f>
        <v>0.65172413793103445</v>
      </c>
      <c r="F78" s="84">
        <f>F77/$R$83</f>
        <v>0.34827586206896549</v>
      </c>
      <c r="G78" s="82">
        <f>G77/$R$83</f>
        <v>1.7241379310344827E-3</v>
      </c>
      <c r="H78" s="80">
        <f t="shared" ref="H78:K78" si="1">H77/$R$83</f>
        <v>1.896551724137931E-2</v>
      </c>
      <c r="I78" s="80">
        <f t="shared" si="1"/>
        <v>2.0689655172413793E-2</v>
      </c>
      <c r="J78" s="80">
        <f t="shared" si="1"/>
        <v>0.29310344827586204</v>
      </c>
      <c r="K78" s="81">
        <f t="shared" si="1"/>
        <v>0.66551724137931034</v>
      </c>
      <c r="N78" s="77">
        <f>N77/SUM($N$77:$R$77)</f>
        <v>0</v>
      </c>
      <c r="O78" s="78">
        <f>O77/SUM($N$77:$R$77)</f>
        <v>1.7716535433070866E-2</v>
      </c>
      <c r="P78" s="78">
        <f t="shared" ref="P78:R78" si="2">P77/SUM($N$77:$R$77)</f>
        <v>0.17125984251968504</v>
      </c>
      <c r="Q78" s="78">
        <f t="shared" si="2"/>
        <v>0.52362204724409445</v>
      </c>
      <c r="R78" s="79">
        <f t="shared" si="2"/>
        <v>0.2874015748031496</v>
      </c>
    </row>
    <row r="79" spans="2:18" s="18" customFormat="1" ht="15.6" customHeight="1" x14ac:dyDescent="0.2"/>
    <row r="80" spans="2:18" ht="21.6" customHeight="1" thickBot="1" x14ac:dyDescent="0.25">
      <c r="C80" s="46" t="s">
        <v>50</v>
      </c>
    </row>
    <row r="81" spans="2:18" ht="18" customHeight="1" thickTop="1" x14ac:dyDescent="0.2">
      <c r="B81" s="16"/>
      <c r="C81" s="191" t="s">
        <v>47</v>
      </c>
      <c r="D81" s="191"/>
      <c r="E81" s="191"/>
      <c r="F81" s="186"/>
      <c r="G81" s="191" t="s">
        <v>45</v>
      </c>
      <c r="H81" s="191"/>
      <c r="I81" s="191"/>
      <c r="J81" s="191"/>
      <c r="K81" s="191" t="s">
        <v>46</v>
      </c>
      <c r="L81" s="191"/>
      <c r="M81" s="191"/>
      <c r="N81" s="191"/>
      <c r="O81" s="67" t="s">
        <v>49</v>
      </c>
      <c r="P81" s="72" t="s">
        <v>42</v>
      </c>
      <c r="Q81" s="73" t="s">
        <v>43</v>
      </c>
      <c r="R81" s="68" t="s">
        <v>52</v>
      </c>
    </row>
    <row r="82" spans="2:18" s="18" customFormat="1" ht="18" customHeight="1" thickBot="1" x14ac:dyDescent="0.25">
      <c r="C82" s="42" t="s">
        <v>48</v>
      </c>
      <c r="D82" s="43" t="s">
        <v>42</v>
      </c>
      <c r="E82" s="36" t="s">
        <v>43</v>
      </c>
      <c r="F82" s="40" t="s">
        <v>3</v>
      </c>
      <c r="G82" s="42" t="s">
        <v>48</v>
      </c>
      <c r="H82" s="43" t="s">
        <v>42</v>
      </c>
      <c r="I82" s="36" t="s">
        <v>43</v>
      </c>
      <c r="J82" s="23" t="s">
        <v>3</v>
      </c>
      <c r="K82" s="42" t="s">
        <v>48</v>
      </c>
      <c r="L82" s="43" t="s">
        <v>42</v>
      </c>
      <c r="M82" s="36" t="s">
        <v>43</v>
      </c>
      <c r="N82" s="23" t="s">
        <v>3</v>
      </c>
      <c r="O82" s="45" t="s">
        <v>51</v>
      </c>
      <c r="P82" s="74" t="s">
        <v>51</v>
      </c>
      <c r="Q82" s="38" t="s">
        <v>51</v>
      </c>
      <c r="R82" s="69" t="s">
        <v>44</v>
      </c>
    </row>
    <row r="83" spans="2:18" ht="18" customHeight="1" thickBot="1" x14ac:dyDescent="0.25">
      <c r="B83" s="16"/>
      <c r="C83" s="37">
        <f>COUNTIF($C$4:$C$76,"東地区")</f>
        <v>24</v>
      </c>
      <c r="D83" s="44">
        <f>SUMIFS($E$4:$E$76,$C$4:$C$76,"東地区")</f>
        <v>136</v>
      </c>
      <c r="E83" s="38">
        <f>SUMIFS($F$4:$F$76,$C$4:$C$76,"東地区")</f>
        <v>36</v>
      </c>
      <c r="F83" s="41">
        <f>SUM(D83:E83)</f>
        <v>172</v>
      </c>
      <c r="G83" s="37">
        <f>COUNTIF($C$4:$C$76,"公民館")</f>
        <v>24</v>
      </c>
      <c r="H83" s="44">
        <f>SUMIFS($E$4:$E$76,$C$4:$C$76,"公民館")</f>
        <v>106</v>
      </c>
      <c r="I83" s="38">
        <f>SUMIFS($F$4:$F$76,$C$4:$C$76,"公民館")</f>
        <v>68</v>
      </c>
      <c r="J83" s="39">
        <f>SUM(H83:I83)</f>
        <v>174</v>
      </c>
      <c r="K83" s="37">
        <f>COUNTIF($C$4:$C$76,"北地区")</f>
        <v>24</v>
      </c>
      <c r="L83" s="44">
        <f>SUMIFS($E$4:$E$76,$C$4:$C$76,"北地区")</f>
        <v>136</v>
      </c>
      <c r="M83" s="38">
        <f>SUMIFS($F$4:$F$76,$C$4:$C$76,"北地区")</f>
        <v>98</v>
      </c>
      <c r="N83" s="39">
        <f>SUM(L83:M83)</f>
        <v>234</v>
      </c>
      <c r="O83" s="70">
        <f>G83+K83+C83</f>
        <v>72</v>
      </c>
      <c r="P83" s="75">
        <f>D83+H83+L83</f>
        <v>378</v>
      </c>
      <c r="Q83" s="76">
        <f>E83+I83+M83</f>
        <v>202</v>
      </c>
      <c r="R83" s="71">
        <f>J83+N83+F83</f>
        <v>580</v>
      </c>
    </row>
    <row r="84" spans="2:18" ht="18" customHeight="1" x14ac:dyDescent="0.2">
      <c r="B84" s="16"/>
      <c r="C84" s="66"/>
      <c r="D84" s="66"/>
      <c r="E84" s="66"/>
      <c r="F84" s="66"/>
      <c r="G84" s="66"/>
      <c r="H84" s="66"/>
      <c r="I84" s="66"/>
      <c r="J84" s="66"/>
      <c r="K84" s="66"/>
      <c r="L84" s="66"/>
      <c r="M84" s="66"/>
      <c r="N84" s="66"/>
      <c r="O84" s="66"/>
      <c r="P84" s="66"/>
      <c r="R84" s="17" t="str">
        <f>"相談者＝"&amp;ROUND(R83/O83,1)&amp;"人/回"</f>
        <v>相談者＝8.1人/回</v>
      </c>
    </row>
    <row r="85" spans="2:18" ht="15.6" customHeight="1" x14ac:dyDescent="0.2">
      <c r="C85" s="64"/>
    </row>
    <row r="86" spans="2:18" ht="15.6" customHeight="1" x14ac:dyDescent="0.2">
      <c r="C86" s="64"/>
    </row>
    <row r="87" spans="2:18" ht="15.6" customHeight="1" x14ac:dyDescent="0.2">
      <c r="C87" s="64"/>
    </row>
    <row r="88" spans="2:18" ht="15.6" customHeight="1" x14ac:dyDescent="0.2">
      <c r="C88" s="64"/>
    </row>
    <row r="89" spans="2:18" ht="15.6" customHeight="1" x14ac:dyDescent="0.2">
      <c r="C89" s="64"/>
    </row>
    <row r="90" spans="2:18" ht="15.6" customHeight="1" x14ac:dyDescent="0.2">
      <c r="C90" s="64"/>
    </row>
    <row r="91" spans="2:18" ht="15.6" customHeight="1" x14ac:dyDescent="0.2">
      <c r="C91" s="64"/>
    </row>
    <row r="92" spans="2:18" ht="15.6" customHeight="1" x14ac:dyDescent="0.2"/>
    <row r="93" spans="2:18" ht="15.6" customHeight="1" x14ac:dyDescent="0.2"/>
  </sheetData>
  <mergeCells count="12">
    <mergeCell ref="B77:C77"/>
    <mergeCell ref="G81:J81"/>
    <mergeCell ref="K81:N81"/>
    <mergeCell ref="C81:F81"/>
    <mergeCell ref="E2:F2"/>
    <mergeCell ref="G2:K2"/>
    <mergeCell ref="L2:M2"/>
    <mergeCell ref="C1:Q1"/>
    <mergeCell ref="B2:B3"/>
    <mergeCell ref="C2:C3"/>
    <mergeCell ref="D2:D3"/>
    <mergeCell ref="N2:R2"/>
  </mergeCells>
  <phoneticPr fontId="4"/>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G217"/>
  <sheetViews>
    <sheetView showGridLines="0" topLeftCell="A193" zoomScale="90" zoomScaleNormal="90" workbookViewId="0">
      <selection activeCell="G190" sqref="G190"/>
    </sheetView>
  </sheetViews>
  <sheetFormatPr defaultColWidth="9" defaultRowHeight="15" customHeight="1" x14ac:dyDescent="0.2"/>
  <cols>
    <col min="1" max="1" width="1.21875" style="61" customWidth="1"/>
    <col min="2" max="2" width="2.77734375" style="61" customWidth="1"/>
    <col min="3" max="3" width="3.88671875" style="63" customWidth="1"/>
    <col min="4" max="4" width="85.6640625" style="62" customWidth="1"/>
    <col min="5" max="5" width="3.88671875" style="60" customWidth="1"/>
    <col min="6" max="16384" width="9" style="61"/>
  </cols>
  <sheetData>
    <row r="1" spans="3:5" s="59" customFormat="1" ht="22.95" customHeight="1" thickBot="1" x14ac:dyDescent="0.25">
      <c r="C1" s="56"/>
      <c r="D1" s="57" t="s">
        <v>53</v>
      </c>
      <c r="E1" s="58"/>
    </row>
    <row r="2" spans="3:5" ht="15" customHeight="1" x14ac:dyDescent="0.2">
      <c r="C2" s="48" t="s">
        <v>27</v>
      </c>
      <c r="D2" s="49" t="s">
        <v>68</v>
      </c>
    </row>
    <row r="3" spans="3:5" ht="52.8" x14ac:dyDescent="0.2">
      <c r="C3" s="50"/>
      <c r="D3" s="51" t="s">
        <v>74</v>
      </c>
    </row>
    <row r="4" spans="3:5" ht="15" customHeight="1" x14ac:dyDescent="0.2">
      <c r="C4" s="52"/>
      <c r="D4" s="53"/>
    </row>
    <row r="5" spans="3:5" ht="15" customHeight="1" x14ac:dyDescent="0.2">
      <c r="C5" s="54" t="s">
        <v>27</v>
      </c>
      <c r="D5" s="55" t="s">
        <v>69</v>
      </c>
    </row>
    <row r="6" spans="3:5" ht="15" customHeight="1" x14ac:dyDescent="0.2">
      <c r="C6" s="50"/>
      <c r="D6" s="51" t="s">
        <v>75</v>
      </c>
    </row>
    <row r="7" spans="3:5" ht="15" customHeight="1" x14ac:dyDescent="0.2">
      <c r="C7" s="52"/>
      <c r="D7" s="53"/>
    </row>
    <row r="8" spans="3:5" ht="15" customHeight="1" x14ac:dyDescent="0.2">
      <c r="C8" s="54" t="s">
        <v>27</v>
      </c>
      <c r="D8" s="55" t="s">
        <v>70</v>
      </c>
    </row>
    <row r="9" spans="3:5" ht="29.4" customHeight="1" x14ac:dyDescent="0.2">
      <c r="C9" s="50"/>
      <c r="D9" s="51" t="s">
        <v>76</v>
      </c>
    </row>
    <row r="10" spans="3:5" ht="15" customHeight="1" x14ac:dyDescent="0.2">
      <c r="C10" s="52"/>
      <c r="D10" s="53"/>
    </row>
    <row r="11" spans="3:5" ht="15" customHeight="1" x14ac:dyDescent="0.2">
      <c r="C11" s="54" t="s">
        <v>27</v>
      </c>
      <c r="D11" s="55" t="s">
        <v>71</v>
      </c>
    </row>
    <row r="12" spans="3:5" ht="26.4" x14ac:dyDescent="0.2">
      <c r="C12" s="50"/>
      <c r="D12" s="51" t="s">
        <v>79</v>
      </c>
    </row>
    <row r="13" spans="3:5" ht="15" customHeight="1" x14ac:dyDescent="0.2">
      <c r="C13" s="52"/>
      <c r="D13" s="53"/>
    </row>
    <row r="14" spans="3:5" ht="15" customHeight="1" x14ac:dyDescent="0.2">
      <c r="C14" s="54" t="s">
        <v>27</v>
      </c>
      <c r="D14" s="55" t="s">
        <v>72</v>
      </c>
    </row>
    <row r="15" spans="3:5" ht="13.2" x14ac:dyDescent="0.2">
      <c r="C15" s="50"/>
      <c r="D15" s="51" t="s">
        <v>77</v>
      </c>
    </row>
    <row r="16" spans="3:5" ht="15" customHeight="1" x14ac:dyDescent="0.2">
      <c r="C16" s="52"/>
      <c r="D16" s="53"/>
    </row>
    <row r="17" spans="3:4" ht="15" customHeight="1" x14ac:dyDescent="0.2">
      <c r="C17" s="54" t="s">
        <v>27</v>
      </c>
      <c r="D17" s="55" t="s">
        <v>73</v>
      </c>
    </row>
    <row r="18" spans="3:4" ht="15" customHeight="1" x14ac:dyDescent="0.2">
      <c r="C18" s="50"/>
      <c r="D18" s="51" t="s">
        <v>78</v>
      </c>
    </row>
    <row r="19" spans="3:4" ht="15" customHeight="1" x14ac:dyDescent="0.2">
      <c r="C19" s="52"/>
      <c r="D19" s="53"/>
    </row>
    <row r="20" spans="3:4" ht="15" customHeight="1" x14ac:dyDescent="0.2">
      <c r="C20" s="54" t="s">
        <v>27</v>
      </c>
      <c r="D20" s="152" t="s">
        <v>86</v>
      </c>
    </row>
    <row r="21" spans="3:4" ht="15" customHeight="1" x14ac:dyDescent="0.2">
      <c r="C21" s="100"/>
      <c r="D21" s="101" t="s">
        <v>92</v>
      </c>
    </row>
    <row r="22" spans="3:4" ht="15" customHeight="1" x14ac:dyDescent="0.2">
      <c r="C22" s="102"/>
      <c r="D22" s="53"/>
    </row>
    <row r="23" spans="3:4" ht="15" customHeight="1" x14ac:dyDescent="0.2">
      <c r="C23" s="54" t="s">
        <v>27</v>
      </c>
      <c r="D23" s="152" t="s">
        <v>87</v>
      </c>
    </row>
    <row r="24" spans="3:4" ht="26.4" x14ac:dyDescent="0.2">
      <c r="C24" s="100"/>
      <c r="D24" s="101" t="s">
        <v>93</v>
      </c>
    </row>
    <row r="25" spans="3:4" ht="15" customHeight="1" x14ac:dyDescent="0.2">
      <c r="C25" s="102"/>
      <c r="D25" s="53"/>
    </row>
    <row r="26" spans="3:4" ht="15" customHeight="1" x14ac:dyDescent="0.2">
      <c r="C26" s="99" t="s">
        <v>27</v>
      </c>
      <c r="D26" s="152" t="s">
        <v>88</v>
      </c>
    </row>
    <row r="27" spans="3:4" ht="15" customHeight="1" x14ac:dyDescent="0.2">
      <c r="C27" s="100"/>
      <c r="D27" s="101" t="s">
        <v>94</v>
      </c>
    </row>
    <row r="28" spans="3:4" ht="15" customHeight="1" x14ac:dyDescent="0.2">
      <c r="C28" s="52"/>
      <c r="D28" s="53"/>
    </row>
    <row r="29" spans="3:4" ht="15" customHeight="1" x14ac:dyDescent="0.2">
      <c r="C29" s="54" t="s">
        <v>27</v>
      </c>
      <c r="D29" s="152" t="s">
        <v>89</v>
      </c>
    </row>
    <row r="30" spans="3:4" ht="15" customHeight="1" x14ac:dyDescent="0.2">
      <c r="C30" s="100"/>
      <c r="D30" s="101" t="s">
        <v>95</v>
      </c>
    </row>
    <row r="31" spans="3:4" ht="15" customHeight="1" x14ac:dyDescent="0.2">
      <c r="C31" s="52"/>
      <c r="D31" s="53"/>
    </row>
    <row r="32" spans="3:4" ht="15" customHeight="1" x14ac:dyDescent="0.2">
      <c r="C32" s="54" t="s">
        <v>27</v>
      </c>
      <c r="D32" s="152" t="s">
        <v>90</v>
      </c>
    </row>
    <row r="33" spans="3:4" ht="15" customHeight="1" x14ac:dyDescent="0.2">
      <c r="C33" s="100"/>
      <c r="D33" s="101" t="s">
        <v>96</v>
      </c>
    </row>
    <row r="34" spans="3:4" ht="15" customHeight="1" x14ac:dyDescent="0.2">
      <c r="C34" s="102"/>
      <c r="D34" s="101"/>
    </row>
    <row r="35" spans="3:4" ht="15" customHeight="1" x14ac:dyDescent="0.2">
      <c r="C35" s="54" t="s">
        <v>27</v>
      </c>
      <c r="D35" s="152" t="s">
        <v>91</v>
      </c>
    </row>
    <row r="36" spans="3:4" ht="26.4" x14ac:dyDescent="0.2">
      <c r="C36" s="100"/>
      <c r="D36" s="101" t="s">
        <v>97</v>
      </c>
    </row>
    <row r="37" spans="3:4" ht="15" customHeight="1" thickBot="1" x14ac:dyDescent="0.25">
      <c r="C37" s="93"/>
      <c r="D37" s="94"/>
    </row>
    <row r="38" spans="3:4" ht="15" customHeight="1" x14ac:dyDescent="0.2">
      <c r="C38" s="139" t="s">
        <v>27</v>
      </c>
      <c r="D38" s="153" t="s">
        <v>105</v>
      </c>
    </row>
    <row r="39" spans="3:4" ht="15" customHeight="1" x14ac:dyDescent="0.2">
      <c r="C39" s="140"/>
      <c r="D39" s="141" t="s">
        <v>111</v>
      </c>
    </row>
    <row r="40" spans="3:4" ht="15" customHeight="1" x14ac:dyDescent="0.2">
      <c r="C40" s="142"/>
      <c r="D40" s="143"/>
    </row>
    <row r="41" spans="3:4" ht="15" customHeight="1" x14ac:dyDescent="0.2">
      <c r="C41" s="144" t="s">
        <v>27</v>
      </c>
      <c r="D41" s="154" t="s">
        <v>106</v>
      </c>
    </row>
    <row r="42" spans="3:4" ht="15" customHeight="1" x14ac:dyDescent="0.2">
      <c r="C42" s="140"/>
      <c r="D42" s="141" t="s">
        <v>112</v>
      </c>
    </row>
    <row r="43" spans="3:4" ht="15" customHeight="1" x14ac:dyDescent="0.2">
      <c r="C43" s="142"/>
      <c r="D43" s="143"/>
    </row>
    <row r="44" spans="3:4" ht="15" customHeight="1" x14ac:dyDescent="0.2">
      <c r="C44" s="139" t="s">
        <v>27</v>
      </c>
      <c r="D44" s="154" t="s">
        <v>107</v>
      </c>
    </row>
    <row r="45" spans="3:4" ht="15" customHeight="1" x14ac:dyDescent="0.2">
      <c r="C45" s="140"/>
      <c r="D45" s="141" t="s">
        <v>113</v>
      </c>
    </row>
    <row r="46" spans="3:4" ht="15" customHeight="1" x14ac:dyDescent="0.2">
      <c r="C46" s="145"/>
      <c r="D46" s="143"/>
    </row>
    <row r="47" spans="3:4" ht="15" customHeight="1" x14ac:dyDescent="0.2">
      <c r="C47" s="144" t="s">
        <v>27</v>
      </c>
      <c r="D47" s="154" t="s">
        <v>108</v>
      </c>
    </row>
    <row r="48" spans="3:4" ht="26.4" x14ac:dyDescent="0.2">
      <c r="C48" s="140"/>
      <c r="D48" s="141" t="s">
        <v>116</v>
      </c>
    </row>
    <row r="49" spans="3:4" ht="15" customHeight="1" x14ac:dyDescent="0.2">
      <c r="C49" s="145"/>
      <c r="D49" s="143"/>
    </row>
    <row r="50" spans="3:4" ht="15" customHeight="1" x14ac:dyDescent="0.2">
      <c r="C50" s="144" t="s">
        <v>27</v>
      </c>
      <c r="D50" s="154" t="s">
        <v>109</v>
      </c>
    </row>
    <row r="51" spans="3:4" ht="26.4" x14ac:dyDescent="0.2">
      <c r="C51" s="140"/>
      <c r="D51" s="141" t="s">
        <v>115</v>
      </c>
    </row>
    <row r="52" spans="3:4" ht="15" customHeight="1" x14ac:dyDescent="0.2">
      <c r="C52" s="142"/>
      <c r="D52" s="141"/>
    </row>
    <row r="53" spans="3:4" ht="15" customHeight="1" x14ac:dyDescent="0.2">
      <c r="C53" s="144" t="s">
        <v>27</v>
      </c>
      <c r="D53" s="154" t="s">
        <v>110</v>
      </c>
    </row>
    <row r="54" spans="3:4" ht="15" customHeight="1" x14ac:dyDescent="0.2">
      <c r="C54" s="140"/>
      <c r="D54" s="141" t="s">
        <v>114</v>
      </c>
    </row>
    <row r="55" spans="3:4" ht="15" customHeight="1" x14ac:dyDescent="0.2">
      <c r="C55" s="142"/>
      <c r="D55" s="149"/>
    </row>
    <row r="56" spans="3:4" ht="15" customHeight="1" x14ac:dyDescent="0.2">
      <c r="C56" s="139" t="s">
        <v>27</v>
      </c>
      <c r="D56" s="153" t="s">
        <v>123</v>
      </c>
    </row>
    <row r="57" spans="3:4" ht="15" customHeight="1" x14ac:dyDescent="0.2">
      <c r="C57" s="140"/>
      <c r="D57" s="141" t="s">
        <v>131</v>
      </c>
    </row>
    <row r="58" spans="3:4" ht="15" customHeight="1" x14ac:dyDescent="0.2">
      <c r="C58" s="142"/>
      <c r="D58" s="143"/>
    </row>
    <row r="59" spans="3:4" ht="15" customHeight="1" x14ac:dyDescent="0.2">
      <c r="C59" s="144" t="s">
        <v>27</v>
      </c>
      <c r="D59" s="154" t="s">
        <v>125</v>
      </c>
    </row>
    <row r="60" spans="3:4" ht="15" customHeight="1" x14ac:dyDescent="0.2">
      <c r="C60" s="140"/>
      <c r="D60" s="141" t="s">
        <v>124</v>
      </c>
    </row>
    <row r="61" spans="3:4" ht="15" customHeight="1" x14ac:dyDescent="0.2">
      <c r="C61" s="142"/>
      <c r="D61" s="143"/>
    </row>
    <row r="62" spans="3:4" ht="15" customHeight="1" x14ac:dyDescent="0.2">
      <c r="C62" s="139" t="s">
        <v>27</v>
      </c>
      <c r="D62" s="154" t="s">
        <v>127</v>
      </c>
    </row>
    <row r="63" spans="3:4" ht="15" customHeight="1" x14ac:dyDescent="0.2">
      <c r="C63" s="140"/>
      <c r="D63" s="141" t="s">
        <v>132</v>
      </c>
    </row>
    <row r="64" spans="3:4" ht="15" customHeight="1" x14ac:dyDescent="0.2">
      <c r="C64" s="145"/>
      <c r="D64" s="143"/>
    </row>
    <row r="65" spans="3:4" ht="15" customHeight="1" x14ac:dyDescent="0.2">
      <c r="C65" s="144" t="s">
        <v>27</v>
      </c>
      <c r="D65" s="154" t="s">
        <v>128</v>
      </c>
    </row>
    <row r="66" spans="3:4" ht="15" customHeight="1" x14ac:dyDescent="0.2">
      <c r="C66" s="140"/>
      <c r="D66" s="141" t="s">
        <v>133</v>
      </c>
    </row>
    <row r="67" spans="3:4" ht="15" customHeight="1" x14ac:dyDescent="0.2">
      <c r="C67" s="145"/>
      <c r="D67" s="143"/>
    </row>
    <row r="68" spans="3:4" ht="15" customHeight="1" x14ac:dyDescent="0.2">
      <c r="C68" s="144" t="s">
        <v>27</v>
      </c>
      <c r="D68" s="154" t="s">
        <v>129</v>
      </c>
    </row>
    <row r="69" spans="3:4" ht="15" customHeight="1" x14ac:dyDescent="0.2">
      <c r="C69" s="140"/>
      <c r="D69" s="141" t="s">
        <v>124</v>
      </c>
    </row>
    <row r="70" spans="3:4" ht="15" customHeight="1" x14ac:dyDescent="0.2">
      <c r="C70" s="142"/>
      <c r="D70" s="141"/>
    </row>
    <row r="71" spans="3:4" ht="15" customHeight="1" x14ac:dyDescent="0.2">
      <c r="C71" s="144" t="s">
        <v>27</v>
      </c>
      <c r="D71" s="154" t="s">
        <v>130</v>
      </c>
    </row>
    <row r="72" spans="3:4" ht="15" customHeight="1" x14ac:dyDescent="0.2">
      <c r="C72" s="140"/>
      <c r="D72" s="141" t="s">
        <v>126</v>
      </c>
    </row>
    <row r="73" spans="3:4" ht="15" customHeight="1" x14ac:dyDescent="0.2">
      <c r="C73" s="142"/>
      <c r="D73" s="149"/>
    </row>
    <row r="74" spans="3:4" ht="15" customHeight="1" x14ac:dyDescent="0.2">
      <c r="C74" s="139" t="s">
        <v>27</v>
      </c>
      <c r="D74" s="153" t="s">
        <v>142</v>
      </c>
    </row>
    <row r="75" spans="3:4" ht="29.4" customHeight="1" x14ac:dyDescent="0.2">
      <c r="C75" s="140"/>
      <c r="D75" s="141" t="s">
        <v>149</v>
      </c>
    </row>
    <row r="76" spans="3:4" ht="15" customHeight="1" x14ac:dyDescent="0.2">
      <c r="C76" s="142"/>
      <c r="D76" s="143"/>
    </row>
    <row r="77" spans="3:4" ht="15" customHeight="1" x14ac:dyDescent="0.2">
      <c r="C77" s="144" t="s">
        <v>27</v>
      </c>
      <c r="D77" s="154" t="s">
        <v>143</v>
      </c>
    </row>
    <row r="78" spans="3:4" ht="42" customHeight="1" x14ac:dyDescent="0.2">
      <c r="C78" s="140"/>
      <c r="D78" s="141" t="s">
        <v>150</v>
      </c>
    </row>
    <row r="79" spans="3:4" ht="15" customHeight="1" x14ac:dyDescent="0.2">
      <c r="C79" s="142"/>
      <c r="D79" s="143"/>
    </row>
    <row r="80" spans="3:4" ht="15" customHeight="1" x14ac:dyDescent="0.2">
      <c r="C80" s="139" t="s">
        <v>27</v>
      </c>
      <c r="D80" s="154" t="s">
        <v>144</v>
      </c>
    </row>
    <row r="81" spans="3:4" ht="15" customHeight="1" x14ac:dyDescent="0.2">
      <c r="C81" s="140"/>
      <c r="D81" s="141" t="s">
        <v>145</v>
      </c>
    </row>
    <row r="82" spans="3:4" ht="15" customHeight="1" x14ac:dyDescent="0.2">
      <c r="C82" s="145"/>
      <c r="D82" s="143"/>
    </row>
    <row r="83" spans="3:4" ht="15" customHeight="1" x14ac:dyDescent="0.2">
      <c r="C83" s="144" t="s">
        <v>27</v>
      </c>
      <c r="D83" s="154" t="s">
        <v>146</v>
      </c>
    </row>
    <row r="84" spans="3:4" ht="42" customHeight="1" x14ac:dyDescent="0.2">
      <c r="C84" s="140"/>
      <c r="D84" s="141" t="s">
        <v>151</v>
      </c>
    </row>
    <row r="85" spans="3:4" ht="15" customHeight="1" x14ac:dyDescent="0.2">
      <c r="C85" s="145"/>
      <c r="D85" s="143"/>
    </row>
    <row r="86" spans="3:4" ht="15" customHeight="1" x14ac:dyDescent="0.2">
      <c r="C86" s="144" t="s">
        <v>27</v>
      </c>
      <c r="D86" s="154" t="s">
        <v>147</v>
      </c>
    </row>
    <row r="87" spans="3:4" ht="15" customHeight="1" x14ac:dyDescent="0.2">
      <c r="C87" s="140"/>
      <c r="D87" s="141" t="s">
        <v>145</v>
      </c>
    </row>
    <row r="88" spans="3:4" ht="15" customHeight="1" x14ac:dyDescent="0.2">
      <c r="C88" s="142"/>
      <c r="D88" s="141"/>
    </row>
    <row r="89" spans="3:4" ht="15" customHeight="1" x14ac:dyDescent="0.2">
      <c r="C89" s="144" t="s">
        <v>27</v>
      </c>
      <c r="D89" s="154" t="s">
        <v>148</v>
      </c>
    </row>
    <row r="90" spans="3:4" ht="15" customHeight="1" x14ac:dyDescent="0.2">
      <c r="C90" s="140"/>
      <c r="D90" s="141" t="s">
        <v>152</v>
      </c>
    </row>
    <row r="91" spans="3:4" ht="15" customHeight="1" x14ac:dyDescent="0.2">
      <c r="C91" s="142"/>
      <c r="D91" s="149"/>
    </row>
    <row r="92" spans="3:4" ht="15" customHeight="1" x14ac:dyDescent="0.2">
      <c r="C92" s="139" t="s">
        <v>27</v>
      </c>
      <c r="D92" s="153" t="s">
        <v>159</v>
      </c>
    </row>
    <row r="93" spans="3:4" ht="13.2" x14ac:dyDescent="0.2">
      <c r="C93" s="140"/>
      <c r="D93" s="141" t="s">
        <v>160</v>
      </c>
    </row>
    <row r="94" spans="3:4" ht="15" customHeight="1" x14ac:dyDescent="0.2">
      <c r="C94" s="142"/>
      <c r="D94" s="143"/>
    </row>
    <row r="95" spans="3:4" ht="15" customHeight="1" x14ac:dyDescent="0.2">
      <c r="C95" s="144" t="s">
        <v>27</v>
      </c>
      <c r="D95" s="154" t="s">
        <v>161</v>
      </c>
    </row>
    <row r="96" spans="3:4" ht="13.2" x14ac:dyDescent="0.2">
      <c r="C96" s="140"/>
      <c r="D96" s="141" t="s">
        <v>160</v>
      </c>
    </row>
    <row r="97" spans="3:4" ht="15" customHeight="1" x14ac:dyDescent="0.2">
      <c r="C97" s="142"/>
      <c r="D97" s="143"/>
    </row>
    <row r="98" spans="3:4" ht="15" customHeight="1" x14ac:dyDescent="0.2">
      <c r="C98" s="139" t="s">
        <v>27</v>
      </c>
      <c r="D98" s="154" t="s">
        <v>162</v>
      </c>
    </row>
    <row r="99" spans="3:4" ht="15" customHeight="1" x14ac:dyDescent="0.2">
      <c r="C99" s="140"/>
      <c r="D99" s="141" t="s">
        <v>163</v>
      </c>
    </row>
    <row r="100" spans="3:4" ht="15" customHeight="1" x14ac:dyDescent="0.2">
      <c r="C100" s="145"/>
      <c r="D100" s="143"/>
    </row>
    <row r="101" spans="3:4" ht="15" customHeight="1" x14ac:dyDescent="0.2">
      <c r="C101" s="144" t="s">
        <v>27</v>
      </c>
      <c r="D101" s="154" t="s">
        <v>164</v>
      </c>
    </row>
    <row r="102" spans="3:4" ht="26.4" x14ac:dyDescent="0.2">
      <c r="C102" s="140"/>
      <c r="D102" s="141" t="s">
        <v>165</v>
      </c>
    </row>
    <row r="103" spans="3:4" ht="15" customHeight="1" x14ac:dyDescent="0.2">
      <c r="C103" s="145"/>
      <c r="D103" s="143"/>
    </row>
    <row r="104" spans="3:4" ht="15" customHeight="1" x14ac:dyDescent="0.2">
      <c r="C104" s="144" t="s">
        <v>27</v>
      </c>
      <c r="D104" s="154" t="s">
        <v>166</v>
      </c>
    </row>
    <row r="105" spans="3:4" ht="15" customHeight="1" x14ac:dyDescent="0.2">
      <c r="C105" s="140"/>
      <c r="D105" s="141" t="s">
        <v>160</v>
      </c>
    </row>
    <row r="106" spans="3:4" ht="15" customHeight="1" x14ac:dyDescent="0.2">
      <c r="C106" s="142"/>
      <c r="D106" s="141"/>
    </row>
    <row r="107" spans="3:4" ht="15" customHeight="1" x14ac:dyDescent="0.2">
      <c r="C107" s="144" t="s">
        <v>27</v>
      </c>
      <c r="D107" s="154" t="s">
        <v>167</v>
      </c>
    </row>
    <row r="108" spans="3:4" ht="15" customHeight="1" x14ac:dyDescent="0.2">
      <c r="C108" s="140"/>
      <c r="D108" s="141" t="s">
        <v>182</v>
      </c>
    </row>
    <row r="109" spans="3:4" ht="15" customHeight="1" x14ac:dyDescent="0.2">
      <c r="C109" s="142"/>
      <c r="D109" s="149"/>
    </row>
    <row r="110" spans="3:4" ht="15" customHeight="1" x14ac:dyDescent="0.2">
      <c r="C110" s="139" t="s">
        <v>27</v>
      </c>
      <c r="D110" s="153" t="s">
        <v>168</v>
      </c>
    </row>
    <row r="111" spans="3:4" ht="13.2" x14ac:dyDescent="0.2">
      <c r="C111" s="140"/>
      <c r="D111" s="141" t="s">
        <v>180</v>
      </c>
    </row>
    <row r="112" spans="3:4" ht="15" customHeight="1" x14ac:dyDescent="0.2">
      <c r="C112" s="142"/>
      <c r="D112" s="143"/>
    </row>
    <row r="113" spans="3:4" ht="15" customHeight="1" x14ac:dyDescent="0.2">
      <c r="C113" s="144" t="s">
        <v>27</v>
      </c>
      <c r="D113" s="154" t="s">
        <v>169</v>
      </c>
    </row>
    <row r="114" spans="3:4" ht="13.2" x14ac:dyDescent="0.2">
      <c r="C114" s="140"/>
      <c r="D114" s="141" t="s">
        <v>180</v>
      </c>
    </row>
    <row r="115" spans="3:4" ht="15" customHeight="1" x14ac:dyDescent="0.2">
      <c r="C115" s="142"/>
      <c r="D115" s="143"/>
    </row>
    <row r="116" spans="3:4" ht="15" customHeight="1" x14ac:dyDescent="0.2">
      <c r="C116" s="139" t="s">
        <v>27</v>
      </c>
      <c r="D116" s="154" t="s">
        <v>170</v>
      </c>
    </row>
    <row r="117" spans="3:4" ht="15" customHeight="1" x14ac:dyDescent="0.2">
      <c r="C117" s="140"/>
      <c r="D117" s="141" t="s">
        <v>183</v>
      </c>
    </row>
    <row r="118" spans="3:4" ht="15" customHeight="1" x14ac:dyDescent="0.2">
      <c r="C118" s="145"/>
      <c r="D118" s="143"/>
    </row>
    <row r="119" spans="3:4" ht="15" customHeight="1" x14ac:dyDescent="0.2">
      <c r="C119" s="144" t="s">
        <v>27</v>
      </c>
      <c r="D119" s="154" t="s">
        <v>171</v>
      </c>
    </row>
    <row r="120" spans="3:4" ht="39.6" x14ac:dyDescent="0.2">
      <c r="C120" s="140"/>
      <c r="D120" s="141" t="s">
        <v>181</v>
      </c>
    </row>
    <row r="121" spans="3:4" ht="15" customHeight="1" x14ac:dyDescent="0.2">
      <c r="C121" s="145"/>
      <c r="D121" s="143"/>
    </row>
    <row r="122" spans="3:4" ht="15" customHeight="1" x14ac:dyDescent="0.2">
      <c r="C122" s="144" t="s">
        <v>27</v>
      </c>
      <c r="D122" s="154" t="s">
        <v>172</v>
      </c>
    </row>
    <row r="123" spans="3:4" ht="15" customHeight="1" x14ac:dyDescent="0.2">
      <c r="C123" s="140"/>
      <c r="D123" s="141" t="s">
        <v>180</v>
      </c>
    </row>
    <row r="124" spans="3:4" ht="15" customHeight="1" x14ac:dyDescent="0.2">
      <c r="C124" s="142"/>
      <c r="D124" s="141"/>
    </row>
    <row r="125" spans="3:4" ht="15" customHeight="1" x14ac:dyDescent="0.2">
      <c r="C125" s="144" t="s">
        <v>27</v>
      </c>
      <c r="D125" s="154" t="s">
        <v>173</v>
      </c>
    </row>
    <row r="126" spans="3:4" ht="15" customHeight="1" x14ac:dyDescent="0.2">
      <c r="C126" s="140"/>
      <c r="D126" s="141" t="s">
        <v>184</v>
      </c>
    </row>
    <row r="127" spans="3:4" ht="15" customHeight="1" x14ac:dyDescent="0.2">
      <c r="C127" s="142"/>
      <c r="D127" s="149"/>
    </row>
    <row r="128" spans="3:4" ht="15" customHeight="1" x14ac:dyDescent="0.2">
      <c r="C128" s="139" t="s">
        <v>27</v>
      </c>
      <c r="D128" s="153" t="s">
        <v>185</v>
      </c>
    </row>
    <row r="129" spans="3:4" ht="15" customHeight="1" x14ac:dyDescent="0.2">
      <c r="C129" s="140"/>
      <c r="D129" s="141" t="s">
        <v>193</v>
      </c>
    </row>
    <row r="130" spans="3:4" ht="15" customHeight="1" x14ac:dyDescent="0.2">
      <c r="C130" s="142"/>
      <c r="D130" s="143"/>
    </row>
    <row r="131" spans="3:4" ht="15" customHeight="1" x14ac:dyDescent="0.2">
      <c r="C131" s="144" t="s">
        <v>27</v>
      </c>
      <c r="D131" s="154" t="s">
        <v>186</v>
      </c>
    </row>
    <row r="132" spans="3:4" ht="67.8" customHeight="1" x14ac:dyDescent="0.2">
      <c r="C132" s="140"/>
      <c r="D132" s="141" t="s">
        <v>194</v>
      </c>
    </row>
    <row r="133" spans="3:4" ht="15" customHeight="1" x14ac:dyDescent="0.2">
      <c r="C133" s="142"/>
      <c r="D133" s="143"/>
    </row>
    <row r="134" spans="3:4" ht="15" customHeight="1" x14ac:dyDescent="0.2">
      <c r="C134" s="139" t="s">
        <v>27</v>
      </c>
      <c r="D134" s="154" t="s">
        <v>187</v>
      </c>
    </row>
    <row r="135" spans="3:4" ht="28.8" customHeight="1" x14ac:dyDescent="0.2">
      <c r="C135" s="140"/>
      <c r="D135" s="141" t="s">
        <v>195</v>
      </c>
    </row>
    <row r="136" spans="3:4" ht="17.399999999999999" customHeight="1" x14ac:dyDescent="0.2">
      <c r="C136" s="145"/>
      <c r="D136" s="143"/>
    </row>
    <row r="137" spans="3:4" ht="15" customHeight="1" x14ac:dyDescent="0.2">
      <c r="C137" s="144" t="s">
        <v>27</v>
      </c>
      <c r="D137" s="154" t="s">
        <v>188</v>
      </c>
    </row>
    <row r="138" spans="3:4" ht="15" customHeight="1" x14ac:dyDescent="0.2">
      <c r="C138" s="140"/>
      <c r="D138" s="141" t="s">
        <v>191</v>
      </c>
    </row>
    <row r="139" spans="3:4" ht="15" customHeight="1" x14ac:dyDescent="0.2">
      <c r="C139" s="145"/>
      <c r="D139" s="143"/>
    </row>
    <row r="140" spans="3:4" ht="15" customHeight="1" x14ac:dyDescent="0.2">
      <c r="C140" s="144" t="s">
        <v>27</v>
      </c>
      <c r="D140" s="154" t="s">
        <v>189</v>
      </c>
    </row>
    <row r="141" spans="3:4" ht="15" customHeight="1" x14ac:dyDescent="0.2">
      <c r="C141" s="140"/>
      <c r="D141" s="141" t="s">
        <v>192</v>
      </c>
    </row>
    <row r="142" spans="3:4" ht="15" customHeight="1" x14ac:dyDescent="0.2">
      <c r="C142" s="142"/>
      <c r="D142" s="141"/>
    </row>
    <row r="143" spans="3:4" ht="15" customHeight="1" x14ac:dyDescent="0.2">
      <c r="C143" s="144" t="s">
        <v>27</v>
      </c>
      <c r="D143" s="154" t="s">
        <v>190</v>
      </c>
    </row>
    <row r="144" spans="3:4" ht="15" customHeight="1" x14ac:dyDescent="0.2">
      <c r="C144" s="140"/>
      <c r="D144" s="141" t="s">
        <v>215</v>
      </c>
    </row>
    <row r="145" spans="3:4" ht="15" customHeight="1" x14ac:dyDescent="0.2">
      <c r="C145" s="142"/>
      <c r="D145" s="149"/>
    </row>
    <row r="146" spans="3:4" ht="15" customHeight="1" x14ac:dyDescent="0.2">
      <c r="C146" s="139" t="s">
        <v>27</v>
      </c>
      <c r="D146" s="153" t="s">
        <v>208</v>
      </c>
    </row>
    <row r="147" spans="3:4" ht="15" customHeight="1" x14ac:dyDescent="0.2">
      <c r="C147" s="140"/>
      <c r="D147" s="141" t="s">
        <v>214</v>
      </c>
    </row>
    <row r="148" spans="3:4" ht="15" customHeight="1" x14ac:dyDescent="0.2">
      <c r="C148" s="142"/>
      <c r="D148" s="143"/>
    </row>
    <row r="149" spans="3:4" ht="15" customHeight="1" x14ac:dyDescent="0.2">
      <c r="C149" s="144" t="s">
        <v>27</v>
      </c>
      <c r="D149" s="154" t="s">
        <v>209</v>
      </c>
    </row>
    <row r="150" spans="3:4" ht="57.6" customHeight="1" x14ac:dyDescent="0.2">
      <c r="C150" s="140"/>
      <c r="D150" s="141" t="s">
        <v>219</v>
      </c>
    </row>
    <row r="151" spans="3:4" ht="15" customHeight="1" x14ac:dyDescent="0.2">
      <c r="C151" s="142"/>
      <c r="D151" s="143"/>
    </row>
    <row r="152" spans="3:4" ht="15" customHeight="1" x14ac:dyDescent="0.2">
      <c r="C152" s="139" t="s">
        <v>27</v>
      </c>
      <c r="D152" s="154" t="s">
        <v>210</v>
      </c>
    </row>
    <row r="153" spans="3:4" ht="15.6" customHeight="1" x14ac:dyDescent="0.2">
      <c r="C153" s="140"/>
      <c r="D153" s="141" t="s">
        <v>216</v>
      </c>
    </row>
    <row r="154" spans="3:4" ht="17.399999999999999" customHeight="1" x14ac:dyDescent="0.2">
      <c r="C154" s="145"/>
      <c r="D154" s="143"/>
    </row>
    <row r="155" spans="3:4" ht="15" customHeight="1" x14ac:dyDescent="0.2">
      <c r="C155" s="144" t="s">
        <v>27</v>
      </c>
      <c r="D155" s="154" t="s">
        <v>211</v>
      </c>
    </row>
    <row r="156" spans="3:4" ht="25.8" customHeight="1" x14ac:dyDescent="0.2">
      <c r="C156" s="140"/>
      <c r="D156" s="141" t="s">
        <v>217</v>
      </c>
    </row>
    <row r="157" spans="3:4" ht="15" customHeight="1" x14ac:dyDescent="0.2">
      <c r="C157" s="145"/>
      <c r="D157" s="143"/>
    </row>
    <row r="158" spans="3:4" ht="15" customHeight="1" x14ac:dyDescent="0.2">
      <c r="C158" s="144" t="s">
        <v>27</v>
      </c>
      <c r="D158" s="154" t="s">
        <v>212</v>
      </c>
    </row>
    <row r="159" spans="3:4" ht="15" customHeight="1" x14ac:dyDescent="0.2">
      <c r="C159" s="140"/>
      <c r="D159" s="141" t="s">
        <v>218</v>
      </c>
    </row>
    <row r="160" spans="3:4" ht="15" customHeight="1" x14ac:dyDescent="0.2">
      <c r="C160" s="142"/>
      <c r="D160" s="141"/>
    </row>
    <row r="161" spans="3:7" ht="15" customHeight="1" x14ac:dyDescent="0.2">
      <c r="C161" s="144" t="s">
        <v>27</v>
      </c>
      <c r="D161" s="154" t="s">
        <v>213</v>
      </c>
    </row>
    <row r="162" spans="3:7" ht="15" customHeight="1" x14ac:dyDescent="0.2">
      <c r="C162" s="140"/>
      <c r="D162" s="141" t="s">
        <v>220</v>
      </c>
    </row>
    <row r="163" spans="3:7" ht="15" customHeight="1" x14ac:dyDescent="0.2">
      <c r="C163" s="142"/>
      <c r="D163" s="149"/>
    </row>
    <row r="164" spans="3:7" s="150" customFormat="1" ht="17.399999999999999" customHeight="1" x14ac:dyDescent="0.2">
      <c r="C164" s="139" t="s">
        <v>27</v>
      </c>
      <c r="D164" s="161" t="s">
        <v>227</v>
      </c>
    </row>
    <row r="165" spans="3:7" s="151" customFormat="1" ht="28.2" customHeight="1" x14ac:dyDescent="0.2">
      <c r="C165" s="155"/>
      <c r="D165" s="158" t="s">
        <v>235</v>
      </c>
      <c r="F165" s="150"/>
      <c r="G165" s="150"/>
    </row>
    <row r="166" spans="3:7" s="151" customFormat="1" ht="17.399999999999999" customHeight="1" x14ac:dyDescent="0.2">
      <c r="C166" s="145"/>
      <c r="D166" s="159"/>
      <c r="F166" s="150"/>
      <c r="G166" s="150"/>
    </row>
    <row r="167" spans="3:7" s="150" customFormat="1" ht="17.399999999999999" customHeight="1" x14ac:dyDescent="0.2">
      <c r="C167" s="144" t="s">
        <v>27</v>
      </c>
      <c r="D167" s="160" t="s">
        <v>228</v>
      </c>
    </row>
    <row r="168" spans="3:7" s="151" customFormat="1" ht="17.399999999999999" customHeight="1" x14ac:dyDescent="0.2">
      <c r="C168" s="155"/>
      <c r="D168" s="156" t="s">
        <v>233</v>
      </c>
      <c r="F168" s="150"/>
      <c r="G168" s="150"/>
    </row>
    <row r="169" spans="3:7" s="151" customFormat="1" ht="17.399999999999999" customHeight="1" x14ac:dyDescent="0.2">
      <c r="C169" s="145"/>
      <c r="D169" s="159"/>
      <c r="F169" s="150"/>
      <c r="G169" s="150"/>
    </row>
    <row r="170" spans="3:7" s="150" customFormat="1" ht="17.399999999999999" customHeight="1" x14ac:dyDescent="0.2">
      <c r="C170" s="144" t="s">
        <v>27</v>
      </c>
      <c r="D170" s="160" t="s">
        <v>229</v>
      </c>
    </row>
    <row r="171" spans="3:7" s="151" customFormat="1" ht="17.399999999999999" customHeight="1" x14ac:dyDescent="0.2">
      <c r="C171" s="155"/>
      <c r="D171" s="156" t="s">
        <v>233</v>
      </c>
      <c r="F171" s="150"/>
      <c r="G171" s="150"/>
    </row>
    <row r="172" spans="3:7" s="151" customFormat="1" ht="17.399999999999999" customHeight="1" x14ac:dyDescent="0.2">
      <c r="C172" s="145"/>
      <c r="D172" s="159"/>
      <c r="F172" s="150"/>
      <c r="G172" s="150"/>
    </row>
    <row r="173" spans="3:7" s="150" customFormat="1" ht="17.399999999999999" customHeight="1" x14ac:dyDescent="0.2">
      <c r="C173" s="144" t="s">
        <v>27</v>
      </c>
      <c r="D173" s="160" t="s">
        <v>230</v>
      </c>
      <c r="E173" s="151"/>
    </row>
    <row r="174" spans="3:7" s="151" customFormat="1" ht="42.6" customHeight="1" x14ac:dyDescent="0.2">
      <c r="C174" s="155"/>
      <c r="D174" s="158" t="s">
        <v>234</v>
      </c>
      <c r="F174" s="150"/>
      <c r="G174" s="150"/>
    </row>
    <row r="175" spans="3:7" s="151" customFormat="1" ht="17.399999999999999" customHeight="1" x14ac:dyDescent="0.2">
      <c r="C175" s="145"/>
      <c r="D175" s="159"/>
      <c r="F175" s="150"/>
      <c r="G175" s="150"/>
    </row>
    <row r="176" spans="3:7" s="150" customFormat="1" ht="17.399999999999999" customHeight="1" x14ac:dyDescent="0.2">
      <c r="C176" s="144" t="s">
        <v>27</v>
      </c>
      <c r="D176" s="160" t="s">
        <v>231</v>
      </c>
      <c r="E176" s="151"/>
    </row>
    <row r="177" spans="3:7" s="151" customFormat="1" ht="17.399999999999999" customHeight="1" x14ac:dyDescent="0.2">
      <c r="C177" s="155"/>
      <c r="D177" s="156" t="s">
        <v>233</v>
      </c>
    </row>
    <row r="178" spans="3:7" s="151" customFormat="1" ht="17.399999999999999" customHeight="1" x14ac:dyDescent="0.2">
      <c r="C178" s="145"/>
      <c r="D178" s="159"/>
    </row>
    <row r="179" spans="3:7" s="150" customFormat="1" ht="17.399999999999999" customHeight="1" x14ac:dyDescent="0.2">
      <c r="C179" s="144" t="s">
        <v>27</v>
      </c>
      <c r="D179" s="160" t="s">
        <v>232</v>
      </c>
    </row>
    <row r="180" spans="3:7" s="151" customFormat="1" ht="17.399999999999999" customHeight="1" x14ac:dyDescent="0.2">
      <c r="C180" s="155"/>
      <c r="D180" s="156" t="s">
        <v>233</v>
      </c>
    </row>
    <row r="181" spans="3:7" s="151" customFormat="1" ht="17.399999999999999" customHeight="1" x14ac:dyDescent="0.2">
      <c r="C181" s="142"/>
      <c r="D181" s="149"/>
    </row>
    <row r="182" spans="3:7" s="150" customFormat="1" ht="17.399999999999999" customHeight="1" x14ac:dyDescent="0.2">
      <c r="C182" s="139" t="s">
        <v>27</v>
      </c>
      <c r="D182" s="161" t="s">
        <v>242</v>
      </c>
    </row>
    <row r="183" spans="3:7" s="151" customFormat="1" ht="43.8" customHeight="1" x14ac:dyDescent="0.2">
      <c r="C183" s="155"/>
      <c r="D183" s="158" t="s">
        <v>253</v>
      </c>
      <c r="F183" s="150"/>
      <c r="G183" s="150"/>
    </row>
    <row r="184" spans="3:7" s="151" customFormat="1" ht="17.399999999999999" customHeight="1" x14ac:dyDescent="0.2">
      <c r="C184" s="145"/>
      <c r="D184" s="159"/>
      <c r="F184" s="150"/>
      <c r="G184" s="150"/>
    </row>
    <row r="185" spans="3:7" s="150" customFormat="1" ht="17.399999999999999" customHeight="1" x14ac:dyDescent="0.2">
      <c r="C185" s="144" t="s">
        <v>27</v>
      </c>
      <c r="D185" s="160" t="s">
        <v>243</v>
      </c>
    </row>
    <row r="186" spans="3:7" s="151" customFormat="1" ht="30" customHeight="1" x14ac:dyDescent="0.2">
      <c r="C186" s="155"/>
      <c r="D186" s="156" t="s">
        <v>252</v>
      </c>
      <c r="F186" s="150"/>
      <c r="G186" s="150"/>
    </row>
    <row r="187" spans="3:7" s="151" customFormat="1" ht="17.399999999999999" customHeight="1" x14ac:dyDescent="0.2">
      <c r="C187" s="145"/>
      <c r="D187" s="159"/>
      <c r="F187" s="150"/>
      <c r="G187" s="150"/>
    </row>
    <row r="188" spans="3:7" s="150" customFormat="1" ht="17.399999999999999" customHeight="1" x14ac:dyDescent="0.2">
      <c r="C188" s="144" t="s">
        <v>27</v>
      </c>
      <c r="D188" s="160" t="s">
        <v>244</v>
      </c>
    </row>
    <row r="189" spans="3:7" s="151" customFormat="1" ht="28.8" customHeight="1" x14ac:dyDescent="0.2">
      <c r="C189" s="155"/>
      <c r="D189" s="156" t="s">
        <v>251</v>
      </c>
      <c r="F189" s="150"/>
      <c r="G189" s="150"/>
    </row>
    <row r="190" spans="3:7" s="151" customFormat="1" ht="17.399999999999999" customHeight="1" x14ac:dyDescent="0.2">
      <c r="C190" s="145"/>
      <c r="D190" s="159"/>
      <c r="F190" s="150"/>
      <c r="G190" s="150"/>
    </row>
    <row r="191" spans="3:7" s="150" customFormat="1" ht="17.399999999999999" customHeight="1" x14ac:dyDescent="0.2">
      <c r="C191" s="144" t="s">
        <v>27</v>
      </c>
      <c r="D191" s="160" t="s">
        <v>245</v>
      </c>
      <c r="E191" s="151"/>
    </row>
    <row r="192" spans="3:7" s="151" customFormat="1" ht="27" customHeight="1" x14ac:dyDescent="0.2">
      <c r="C192" s="155"/>
      <c r="D192" s="158" t="s">
        <v>250</v>
      </c>
      <c r="F192" s="150"/>
      <c r="G192" s="150"/>
    </row>
    <row r="193" spans="3:7" s="151" customFormat="1" ht="17.399999999999999" customHeight="1" x14ac:dyDescent="0.2">
      <c r="C193" s="145"/>
      <c r="D193" s="159"/>
      <c r="F193" s="150"/>
      <c r="G193" s="150"/>
    </row>
    <row r="194" spans="3:7" s="150" customFormat="1" ht="17.399999999999999" customHeight="1" x14ac:dyDescent="0.2">
      <c r="C194" s="144" t="s">
        <v>27</v>
      </c>
      <c r="D194" s="160" t="s">
        <v>246</v>
      </c>
      <c r="E194" s="151"/>
    </row>
    <row r="195" spans="3:7" s="151" customFormat="1" ht="17.399999999999999" customHeight="1" x14ac:dyDescent="0.2">
      <c r="C195" s="155"/>
      <c r="D195" s="156" t="s">
        <v>249</v>
      </c>
    </row>
    <row r="196" spans="3:7" s="151" customFormat="1" ht="17.399999999999999" customHeight="1" x14ac:dyDescent="0.2">
      <c r="C196" s="145"/>
      <c r="D196" s="159"/>
    </row>
    <row r="197" spans="3:7" s="150" customFormat="1" ht="17.399999999999999" customHeight="1" x14ac:dyDescent="0.2">
      <c r="C197" s="144" t="s">
        <v>27</v>
      </c>
      <c r="D197" s="160" t="s">
        <v>247</v>
      </c>
    </row>
    <row r="198" spans="3:7" s="151" customFormat="1" ht="17.399999999999999" customHeight="1" x14ac:dyDescent="0.2">
      <c r="C198" s="155"/>
      <c r="D198" s="156" t="s">
        <v>248</v>
      </c>
    </row>
    <row r="199" spans="3:7" s="151" customFormat="1" ht="17.399999999999999" customHeight="1" thickBot="1" x14ac:dyDescent="0.25">
      <c r="C199" s="146"/>
      <c r="D199" s="147"/>
    </row>
    <row r="200" spans="3:7" s="150" customFormat="1" ht="17.399999999999999" customHeight="1" x14ac:dyDescent="0.2">
      <c r="C200" s="148" t="s">
        <v>27</v>
      </c>
      <c r="D200" s="157" t="s">
        <v>256</v>
      </c>
    </row>
    <row r="201" spans="3:7" s="151" customFormat="1" ht="19.8" customHeight="1" x14ac:dyDescent="0.2">
      <c r="C201" s="155"/>
      <c r="D201" s="158" t="s">
        <v>233</v>
      </c>
      <c r="F201" s="150"/>
      <c r="G201" s="150"/>
    </row>
    <row r="202" spans="3:7" s="151" customFormat="1" ht="18.600000000000001" customHeight="1" x14ac:dyDescent="0.2">
      <c r="C202" s="145"/>
      <c r="D202" s="159"/>
      <c r="F202" s="150"/>
      <c r="G202" s="150"/>
    </row>
    <row r="203" spans="3:7" s="150" customFormat="1" ht="17.399999999999999" customHeight="1" x14ac:dyDescent="0.2">
      <c r="C203" s="144" t="s">
        <v>27</v>
      </c>
      <c r="D203" s="160" t="s">
        <v>257</v>
      </c>
    </row>
    <row r="204" spans="3:7" s="151" customFormat="1" ht="20.399999999999999" customHeight="1" x14ac:dyDescent="0.2">
      <c r="C204" s="155"/>
      <c r="D204" s="158" t="s">
        <v>233</v>
      </c>
      <c r="F204" s="150"/>
      <c r="G204" s="150"/>
    </row>
    <row r="205" spans="3:7" s="151" customFormat="1" ht="17.399999999999999" customHeight="1" x14ac:dyDescent="0.2">
      <c r="C205" s="145"/>
      <c r="D205" s="159"/>
      <c r="F205" s="150"/>
      <c r="G205" s="150"/>
    </row>
    <row r="206" spans="3:7" s="150" customFormat="1" ht="17.399999999999999" customHeight="1" x14ac:dyDescent="0.2">
      <c r="C206" s="144" t="s">
        <v>27</v>
      </c>
      <c r="D206" s="160" t="s">
        <v>258</v>
      </c>
    </row>
    <row r="207" spans="3:7" s="151" customFormat="1" ht="28.8" customHeight="1" x14ac:dyDescent="0.2">
      <c r="C207" s="155"/>
      <c r="D207" s="156" t="s">
        <v>268</v>
      </c>
      <c r="F207" s="150"/>
      <c r="G207" s="150"/>
    </row>
    <row r="208" spans="3:7" s="151" customFormat="1" ht="17.399999999999999" customHeight="1" x14ac:dyDescent="0.2">
      <c r="C208" s="145"/>
      <c r="D208" s="159"/>
      <c r="F208" s="150"/>
      <c r="G208" s="150"/>
    </row>
    <row r="209" spans="3:7" s="150" customFormat="1" ht="17.399999999999999" customHeight="1" x14ac:dyDescent="0.2">
      <c r="C209" s="144" t="s">
        <v>27</v>
      </c>
      <c r="D209" s="160" t="s">
        <v>259</v>
      </c>
      <c r="E209" s="151"/>
    </row>
    <row r="210" spans="3:7" s="151" customFormat="1" ht="19.2" customHeight="1" x14ac:dyDescent="0.2">
      <c r="C210" s="155"/>
      <c r="D210" s="158" t="s">
        <v>233</v>
      </c>
      <c r="F210" s="150"/>
      <c r="G210" s="150"/>
    </row>
    <row r="211" spans="3:7" s="151" customFormat="1" ht="17.399999999999999" customHeight="1" x14ac:dyDescent="0.2">
      <c r="C211" s="145"/>
      <c r="D211" s="159"/>
      <c r="F211" s="150"/>
      <c r="G211" s="150"/>
    </row>
    <row r="212" spans="3:7" s="150" customFormat="1" ht="17.399999999999999" customHeight="1" x14ac:dyDescent="0.2">
      <c r="C212" s="144" t="s">
        <v>27</v>
      </c>
      <c r="D212" s="160" t="s">
        <v>260</v>
      </c>
      <c r="E212" s="151"/>
    </row>
    <row r="213" spans="3:7" s="151" customFormat="1" ht="17.399999999999999" customHeight="1" x14ac:dyDescent="0.2">
      <c r="C213" s="155"/>
      <c r="D213" s="158" t="s">
        <v>233</v>
      </c>
    </row>
    <row r="214" spans="3:7" s="151" customFormat="1" ht="17.399999999999999" customHeight="1" x14ac:dyDescent="0.2">
      <c r="C214" s="145"/>
      <c r="D214" s="159"/>
    </row>
    <row r="215" spans="3:7" s="150" customFormat="1" ht="17.399999999999999" customHeight="1" x14ac:dyDescent="0.2">
      <c r="C215" s="144" t="s">
        <v>27</v>
      </c>
      <c r="D215" s="160" t="s">
        <v>261</v>
      </c>
    </row>
    <row r="216" spans="3:7" s="151" customFormat="1" ht="17.399999999999999" customHeight="1" x14ac:dyDescent="0.2">
      <c r="C216" s="155"/>
      <c r="D216" s="156" t="s">
        <v>269</v>
      </c>
    </row>
    <row r="217" spans="3:7" s="151" customFormat="1" ht="17.399999999999999" customHeight="1" thickBot="1" x14ac:dyDescent="0.25">
      <c r="C217" s="146"/>
      <c r="D217" s="147"/>
    </row>
  </sheetData>
  <phoneticPr fontId="4"/>
  <pageMargins left="0.46" right="0.19685039370078741" top="0.61" bottom="0.41" header="0.28999999999999998" footer="0.31"/>
  <pageSetup paperSize="9" orientation="portrait" horizontalDpi="4294967294" vertic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相談会集計</vt:lpstr>
      <vt:lpstr>相談者属性</vt:lpstr>
      <vt:lpstr>特記事項</vt:lpstr>
      <vt:lpstr>相談会集計!Print_Area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kcy</dc:creator>
  <cp:lastModifiedBy>Owner</cp:lastModifiedBy>
  <cp:lastPrinted>2012-07-24T13:06:01Z</cp:lastPrinted>
  <dcterms:created xsi:type="dcterms:W3CDTF">2006-03-19T23:38:46Z</dcterms:created>
  <dcterms:modified xsi:type="dcterms:W3CDTF">2015-03-24T21:29:22Z</dcterms:modified>
</cp:coreProperties>
</file>