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092" yWindow="-180" windowWidth="13368" windowHeight="9156" tabRatio="547"/>
  </bookViews>
  <sheets>
    <sheet name="相談会集計" sheetId="1" r:id="rId1"/>
    <sheet name="相談者属性" sheetId="3" r:id="rId2"/>
    <sheet name="特記事項" sheetId="2" r:id="rId3"/>
    <sheet name="Sheet1" sheetId="4" r:id="rId4"/>
  </sheets>
  <definedNames>
    <definedName name="_xlnm.Print_Area" localSheetId="0">相談会集計!$B$1:$U$83</definedName>
  </definedNames>
  <calcPr calcId="145621"/>
</workbook>
</file>

<file path=xl/calcChain.xml><?xml version="1.0" encoding="utf-8"?>
<calcChain xmlns="http://schemas.openxmlformats.org/spreadsheetml/2006/main">
  <c r="U70" i="1" l="1"/>
  <c r="U71" i="1"/>
  <c r="U72" i="1"/>
  <c r="U73" i="1"/>
  <c r="U74" i="1"/>
  <c r="U69" i="1" l="1"/>
  <c r="U68" i="1"/>
  <c r="U67" i="1"/>
  <c r="U66" i="1"/>
  <c r="U65" i="1"/>
  <c r="U56" i="1" l="1"/>
  <c r="U57" i="1"/>
  <c r="U58" i="1"/>
  <c r="U59" i="1"/>
  <c r="U60" i="1"/>
  <c r="U61" i="1"/>
  <c r="U62" i="1"/>
  <c r="U63" i="1"/>
  <c r="U64" i="1"/>
  <c r="U55" i="1" l="1"/>
  <c r="U54" i="1"/>
  <c r="U53" i="1"/>
  <c r="U52" i="1"/>
  <c r="U51" i="1" l="1"/>
  <c r="U50" i="1"/>
  <c r="U49" i="1"/>
  <c r="U48" i="1"/>
  <c r="U47" i="1"/>
  <c r="U46" i="1"/>
  <c r="U45" i="1" l="1"/>
  <c r="U44" i="1"/>
  <c r="U43" i="1"/>
  <c r="U42" i="1"/>
  <c r="U41" i="1"/>
  <c r="U40" i="1"/>
  <c r="O118" i="3" l="1"/>
  <c r="N118" i="3"/>
  <c r="M118" i="3"/>
  <c r="L118" i="3"/>
  <c r="K118" i="3"/>
  <c r="J118" i="3"/>
  <c r="I118" i="3"/>
  <c r="H118" i="3"/>
  <c r="G118" i="3"/>
  <c r="F118" i="3"/>
  <c r="E118" i="3"/>
  <c r="D118" i="3"/>
  <c r="P117" i="3"/>
  <c r="P116" i="3"/>
  <c r="P115" i="3"/>
  <c r="P118" i="3" l="1"/>
  <c r="U39" i="1" l="1"/>
  <c r="U38" i="1"/>
  <c r="U37" i="1"/>
  <c r="U36" i="1"/>
  <c r="U35" i="1"/>
  <c r="U34" i="1"/>
  <c r="R77" i="3" l="1"/>
  <c r="Q92" i="3" l="1"/>
  <c r="U33" i="1" l="1"/>
  <c r="U32" i="1"/>
  <c r="U31" i="1"/>
  <c r="U30" i="1"/>
  <c r="U29" i="1"/>
  <c r="U28" i="1"/>
  <c r="U27" i="1" l="1"/>
  <c r="U26" i="1"/>
  <c r="U25" i="1"/>
  <c r="U24" i="1"/>
  <c r="U23" i="1"/>
  <c r="U22" i="1"/>
  <c r="D83" i="3" l="1"/>
  <c r="U21" i="1" l="1"/>
  <c r="U20" i="1"/>
  <c r="U19" i="1"/>
  <c r="U18" i="1"/>
  <c r="U17" i="1"/>
  <c r="U16" i="1"/>
  <c r="U15" i="1" l="1"/>
  <c r="U14" i="1"/>
  <c r="U13" i="1"/>
  <c r="U12" i="1"/>
  <c r="U11" i="1"/>
  <c r="U10" i="1"/>
  <c r="U9" i="1" l="1"/>
  <c r="U8" i="1"/>
  <c r="U7" i="1"/>
  <c r="N85" i="3" s="1"/>
  <c r="U6" i="1"/>
  <c r="J85" i="3" s="1"/>
  <c r="U5" i="1"/>
  <c r="F85" i="3" s="1"/>
  <c r="R85" i="3" l="1"/>
  <c r="U4" i="1"/>
  <c r="E77" i="1" l="1"/>
  <c r="K77" i="1"/>
  <c r="L77" i="1"/>
  <c r="M77" i="1"/>
  <c r="N77" i="1"/>
  <c r="O77" i="1"/>
  <c r="P77" i="1"/>
  <c r="Q77" i="1"/>
  <c r="R77" i="1"/>
  <c r="S77" i="1"/>
  <c r="T77" i="1"/>
  <c r="I77" i="1"/>
  <c r="J77" i="1"/>
  <c r="H77" i="1"/>
  <c r="G77" i="1"/>
  <c r="F77" i="1"/>
  <c r="F78" i="1" s="1"/>
  <c r="B77" i="1"/>
  <c r="G78" i="1" l="1"/>
  <c r="U76" i="1"/>
  <c r="U77" i="1" s="1"/>
  <c r="B77" i="3" l="1"/>
  <c r="G83" i="3"/>
  <c r="Q116" i="3" s="1"/>
  <c r="M83" i="3"/>
  <c r="L83" i="3"/>
  <c r="K83" i="3"/>
  <c r="Q117" i="3" s="1"/>
  <c r="I83" i="3"/>
  <c r="H83" i="3"/>
  <c r="E83" i="3"/>
  <c r="C83" i="3"/>
  <c r="Q115" i="3" s="1"/>
  <c r="Q77" i="3"/>
  <c r="P77" i="3"/>
  <c r="O92" i="3" s="1"/>
  <c r="O77" i="3"/>
  <c r="N92" i="3" s="1"/>
  <c r="N77" i="3"/>
  <c r="M92" i="3" s="1"/>
  <c r="M77" i="3"/>
  <c r="L77" i="3"/>
  <c r="K77" i="3"/>
  <c r="K92" i="3" s="1"/>
  <c r="J77" i="3"/>
  <c r="J92" i="3" s="1"/>
  <c r="I77" i="3"/>
  <c r="I92" i="3" s="1"/>
  <c r="H77" i="3"/>
  <c r="H92" i="3" s="1"/>
  <c r="G77" i="3"/>
  <c r="G92" i="3" s="1"/>
  <c r="F77" i="3"/>
  <c r="D92" i="3" s="1"/>
  <c r="E77" i="3"/>
  <c r="U83" i="1"/>
  <c r="U84" i="1"/>
  <c r="U85" i="1"/>
  <c r="U82" i="1"/>
  <c r="P92" i="3" l="1"/>
  <c r="C92" i="3"/>
  <c r="N78" i="3"/>
  <c r="R78" i="3"/>
  <c r="O78" i="3"/>
  <c r="P78" i="3"/>
  <c r="Q78" i="3"/>
  <c r="P83" i="3"/>
  <c r="Q83" i="3"/>
  <c r="O83" i="3"/>
  <c r="J83" i="3"/>
  <c r="F83" i="3"/>
  <c r="N83" i="3"/>
  <c r="R83" i="3" l="1"/>
  <c r="Q86" i="3" s="1"/>
  <c r="Q118" i="3"/>
  <c r="Q87" i="3"/>
  <c r="G78" i="3" l="1"/>
  <c r="I78" i="3"/>
  <c r="H78" i="3"/>
  <c r="E78" i="3"/>
  <c r="J78" i="3"/>
  <c r="K78" i="3"/>
  <c r="F78" i="3"/>
  <c r="J78" i="1" l="1"/>
  <c r="R78" i="1" l="1"/>
  <c r="T78" i="1"/>
  <c r="S78" i="1"/>
  <c r="O78" i="1"/>
  <c r="Q78" i="1"/>
  <c r="I78" i="1"/>
  <c r="M78" i="1"/>
  <c r="L78" i="1"/>
  <c r="N78" i="1"/>
  <c r="K78" i="1"/>
  <c r="P78" i="1"/>
</calcChain>
</file>

<file path=xl/sharedStrings.xml><?xml version="1.0" encoding="utf-8"?>
<sst xmlns="http://schemas.openxmlformats.org/spreadsheetml/2006/main" count="775" uniqueCount="278">
  <si>
    <t>実施場所</t>
    <rPh sb="0" eb="2">
      <t>ジッシ</t>
    </rPh>
    <rPh sb="2" eb="4">
      <t>バショ</t>
    </rPh>
    <phoneticPr fontId="4"/>
  </si>
  <si>
    <t>講師数</t>
    <rPh sb="0" eb="2">
      <t>コウシ</t>
    </rPh>
    <rPh sb="2" eb="3">
      <t>スウ</t>
    </rPh>
    <phoneticPr fontId="4"/>
  </si>
  <si>
    <t>その他</t>
    <rPh sb="2" eb="3">
      <t>タ</t>
    </rPh>
    <phoneticPr fontId="4"/>
  </si>
  <si>
    <t>合計</t>
    <rPh sb="0" eb="2">
      <t>ゴウケイ</t>
    </rPh>
    <phoneticPr fontId="4"/>
  </si>
  <si>
    <t>相談件数</t>
    <rPh sb="0" eb="2">
      <t>ソウダン</t>
    </rPh>
    <rPh sb="2" eb="4">
      <t>ケンスウ</t>
    </rPh>
    <phoneticPr fontId="4"/>
  </si>
  <si>
    <t>初参加</t>
    <rPh sb="0" eb="1">
      <t>ハジ</t>
    </rPh>
    <rPh sb="1" eb="3">
      <t>サンカ</t>
    </rPh>
    <phoneticPr fontId="4"/>
  </si>
  <si>
    <t>再参加</t>
    <rPh sb="0" eb="1">
      <t>サイ</t>
    </rPh>
    <rPh sb="1" eb="2">
      <t>サン</t>
    </rPh>
    <rPh sb="2" eb="3">
      <t>カ</t>
    </rPh>
    <phoneticPr fontId="4"/>
  </si>
  <si>
    <t>※ この表は、各グループ相談会担当者のご協力をいただき、ホームページ部会運営委員が作成を担当しています。</t>
    <rPh sb="4" eb="5">
      <t>ヒョウ</t>
    </rPh>
    <rPh sb="7" eb="8">
      <t>カク</t>
    </rPh>
    <rPh sb="12" eb="15">
      <t>ソウダンカイ</t>
    </rPh>
    <rPh sb="15" eb="18">
      <t>タントウシャ</t>
    </rPh>
    <rPh sb="20" eb="22">
      <t>キョウリョク</t>
    </rPh>
    <rPh sb="34" eb="36">
      <t>ブカイ</t>
    </rPh>
    <rPh sb="36" eb="38">
      <t>ウンエイ</t>
    </rPh>
    <rPh sb="38" eb="40">
      <t>イイン</t>
    </rPh>
    <rPh sb="41" eb="43">
      <t>サクセイ</t>
    </rPh>
    <rPh sb="44" eb="46">
      <t>タントウ</t>
    </rPh>
    <phoneticPr fontId="4"/>
  </si>
  <si>
    <t>※ このエクセルデータ及びグラフは、「パソコン相談会実施報告掲示板」に記入された情報で、逐次更新しています。</t>
    <rPh sb="11" eb="12">
      <t>オヨ</t>
    </rPh>
    <rPh sb="23" eb="25">
      <t>ソウダン</t>
    </rPh>
    <rPh sb="25" eb="26">
      <t>カイ</t>
    </rPh>
    <rPh sb="26" eb="28">
      <t>ジッシ</t>
    </rPh>
    <rPh sb="28" eb="30">
      <t>ホウコク</t>
    </rPh>
    <rPh sb="30" eb="33">
      <t>ケイジバン</t>
    </rPh>
    <rPh sb="35" eb="37">
      <t>キニュウ</t>
    </rPh>
    <rPh sb="40" eb="42">
      <t>ジョウホウ</t>
    </rPh>
    <rPh sb="44" eb="46">
      <t>チクジ</t>
    </rPh>
    <rPh sb="46" eb="48">
      <t>コウシン</t>
    </rPh>
    <phoneticPr fontId="4"/>
  </si>
  <si>
    <t>性別</t>
    <rPh sb="0" eb="2">
      <t>セイベツ</t>
    </rPh>
    <phoneticPr fontId="4"/>
  </si>
  <si>
    <t>男</t>
    <rPh sb="0" eb="1">
      <t>オトコ</t>
    </rPh>
    <phoneticPr fontId="4"/>
  </si>
  <si>
    <t>女</t>
    <rPh sb="0" eb="1">
      <t>オンナ</t>
    </rPh>
    <phoneticPr fontId="4"/>
  </si>
  <si>
    <t>～４０</t>
    <phoneticPr fontId="4"/>
  </si>
  <si>
    <t>４０～</t>
    <phoneticPr fontId="4"/>
  </si>
  <si>
    <t>５０～</t>
    <phoneticPr fontId="4"/>
  </si>
  <si>
    <t>６０～</t>
    <phoneticPr fontId="4"/>
  </si>
  <si>
    <t>７０～</t>
    <phoneticPr fontId="4"/>
  </si>
  <si>
    <t>年齢区分</t>
    <rPh sb="0" eb="2">
      <t>ネンレイ</t>
    </rPh>
    <rPh sb="2" eb="4">
      <t>クブン</t>
    </rPh>
    <phoneticPr fontId="4"/>
  </si>
  <si>
    <t>持参</t>
    <rPh sb="0" eb="2">
      <t>ジサン</t>
    </rPh>
    <phoneticPr fontId="4"/>
  </si>
  <si>
    <t>パソコン</t>
    <phoneticPr fontId="4"/>
  </si>
  <si>
    <t>日付</t>
    <rPh sb="0" eb="2">
      <t>ヒヅケ</t>
    </rPh>
    <phoneticPr fontId="4"/>
  </si>
  <si>
    <t>グループ</t>
    <phoneticPr fontId="4"/>
  </si>
  <si>
    <t>ＸＰ</t>
    <phoneticPr fontId="4"/>
  </si>
  <si>
    <t>Ｖｉｓｔａ　</t>
    <phoneticPr fontId="4"/>
  </si>
  <si>
    <t>7</t>
    <phoneticPr fontId="4"/>
  </si>
  <si>
    <t>◎</t>
  </si>
  <si>
    <t>デジカメ</t>
    <phoneticPr fontId="4"/>
  </si>
  <si>
    <t>グループ</t>
    <phoneticPr fontId="4"/>
  </si>
  <si>
    <t xml:space="preserve">       参  加   者</t>
    <phoneticPr fontId="4"/>
  </si>
  <si>
    <t>セキュリティ</t>
    <phoneticPr fontId="4"/>
  </si>
  <si>
    <t>ワード</t>
    <phoneticPr fontId="4"/>
  </si>
  <si>
    <t>エクセル</t>
    <phoneticPr fontId="4"/>
  </si>
  <si>
    <t>インターネット</t>
    <phoneticPr fontId="4"/>
  </si>
  <si>
    <t>Ｅメール</t>
    <phoneticPr fontId="4"/>
  </si>
  <si>
    <t>はがき</t>
    <phoneticPr fontId="4"/>
  </si>
  <si>
    <t>周辺接続　　機器</t>
    <rPh sb="0" eb="2">
      <t>シュウヘン</t>
    </rPh>
    <rPh sb="2" eb="4">
      <t>セツゾク</t>
    </rPh>
    <phoneticPr fontId="4"/>
  </si>
  <si>
    <t>映像・音楽メディア</t>
    <rPh sb="0" eb="2">
      <t>エイゾウ</t>
    </rPh>
    <rPh sb="3" eb="5">
      <t>オンガク</t>
    </rPh>
    <phoneticPr fontId="4"/>
  </si>
  <si>
    <t>グループ</t>
    <phoneticPr fontId="4"/>
  </si>
  <si>
    <t>※ 相談者属性ならびに特記事項のシートもご覧ください。</t>
    <rPh sb="2" eb="5">
      <t>ソウダンシャ</t>
    </rPh>
    <rPh sb="5" eb="7">
      <t>ゾクセイ</t>
    </rPh>
    <rPh sb="11" eb="13">
      <t>トッキ</t>
    </rPh>
    <rPh sb="13" eb="15">
      <t>ジコウ</t>
    </rPh>
    <rPh sb="21" eb="22">
      <t>ラン</t>
    </rPh>
    <phoneticPr fontId="4"/>
  </si>
  <si>
    <t>8</t>
  </si>
  <si>
    <t>男性</t>
    <rPh sb="0" eb="2">
      <t>ダンセイ</t>
    </rPh>
    <phoneticPr fontId="4"/>
  </si>
  <si>
    <t>女性</t>
    <rPh sb="0" eb="2">
      <t>ジョセイ</t>
    </rPh>
    <phoneticPr fontId="4"/>
  </si>
  <si>
    <t>公民館（Ｃグループ）</t>
    <rPh sb="0" eb="3">
      <t>コウミンカン</t>
    </rPh>
    <phoneticPr fontId="4"/>
  </si>
  <si>
    <t>北地区文化セﾝﾀｰ（Ｄグループ）</t>
    <rPh sb="0" eb="1">
      <t>キタ</t>
    </rPh>
    <rPh sb="1" eb="3">
      <t>チク</t>
    </rPh>
    <rPh sb="3" eb="5">
      <t>ブンカ</t>
    </rPh>
    <phoneticPr fontId="4"/>
  </si>
  <si>
    <t>東地区文化セﾝﾀｰ（Ａグループ）</t>
    <rPh sb="0" eb="1">
      <t>ヒガシ</t>
    </rPh>
    <rPh sb="1" eb="3">
      <t>チク</t>
    </rPh>
    <rPh sb="3" eb="5">
      <t>ブンカ</t>
    </rPh>
    <phoneticPr fontId="4"/>
  </si>
  <si>
    <t>開催数</t>
    <rPh sb="0" eb="2">
      <t>カイサイ</t>
    </rPh>
    <rPh sb="2" eb="3">
      <t>スウ</t>
    </rPh>
    <phoneticPr fontId="4"/>
  </si>
  <si>
    <t>開催</t>
    <rPh sb="0" eb="2">
      <t>カイサイ</t>
    </rPh>
    <phoneticPr fontId="4"/>
  </si>
  <si>
    <t>相談者</t>
    <rPh sb="0" eb="2">
      <t>ソウダン</t>
    </rPh>
    <rPh sb="2" eb="3">
      <t>シャ</t>
    </rPh>
    <phoneticPr fontId="4"/>
  </si>
  <si>
    <t>デスクトップ整理</t>
    <phoneticPr fontId="4"/>
  </si>
  <si>
    <t>パソコンの基礎</t>
    <rPh sb="5" eb="7">
      <t>キソ</t>
    </rPh>
    <phoneticPr fontId="4"/>
  </si>
  <si>
    <t>H２7年度（2015年度）パソコン相談集計表</t>
    <rPh sb="17" eb="19">
      <t>ソウダン</t>
    </rPh>
    <rPh sb="19" eb="21">
      <t>シュウケイ</t>
    </rPh>
    <rPh sb="21" eb="22">
      <t>ヒョウ</t>
    </rPh>
    <phoneticPr fontId="4"/>
  </si>
  <si>
    <t>パソコン相談会　相談者属性データ（平成27年度）</t>
    <rPh sb="4" eb="7">
      <t>ソウダンカイ</t>
    </rPh>
    <rPh sb="8" eb="11">
      <t>ソウダンシャ</t>
    </rPh>
    <rPh sb="11" eb="13">
      <t>ゾクセイ</t>
    </rPh>
    <rPh sb="17" eb="19">
      <t>ヘイセイ</t>
    </rPh>
    <rPh sb="21" eb="22">
      <t>ネン</t>
    </rPh>
    <rPh sb="22" eb="23">
      <t>ド</t>
    </rPh>
    <phoneticPr fontId="4"/>
  </si>
  <si>
    <t>特記事項　　平成27年度</t>
    <rPh sb="0" eb="2">
      <t>トッキ</t>
    </rPh>
    <rPh sb="2" eb="4">
      <t>ジコウ</t>
    </rPh>
    <phoneticPr fontId="4"/>
  </si>
  <si>
    <t>4/1日・Dグループ（北文センター）</t>
  </si>
  <si>
    <t>4/5日・Aグループ（東文センター）</t>
  </si>
  <si>
    <t>4/10日・Cグループ（公民館）</t>
  </si>
  <si>
    <t>4/15日・Dグループ（北文センター）</t>
  </si>
  <si>
    <t>4/19日・Aグループ（東文センター）</t>
  </si>
  <si>
    <t>4/28日・Cグループ（公民館）</t>
  </si>
  <si>
    <t>4月1日</t>
  </si>
  <si>
    <t>北地区</t>
  </si>
  <si>
    <t>D</t>
  </si>
  <si>
    <t>4月5日</t>
  </si>
  <si>
    <t>東地区</t>
  </si>
  <si>
    <t>A</t>
  </si>
  <si>
    <t>4月10日</t>
  </si>
  <si>
    <t>公民館</t>
  </si>
  <si>
    <t>C</t>
  </si>
  <si>
    <t>4月15日</t>
  </si>
  <si>
    <t>4月19日</t>
  </si>
  <si>
    <t>4月28日</t>
  </si>
  <si>
    <t>ー</t>
    <phoneticPr fontId="4"/>
  </si>
  <si>
    <t xml:space="preserve">▼講師と相談者がほぼ同数の７人となり、スムーズな進行だった。▼前回の男性相談者が、今日は講師役にトライ。
</t>
    <phoneticPr fontId="4"/>
  </si>
  <si>
    <t>▼OSバックアップディスク作成相談があった。</t>
    <phoneticPr fontId="4"/>
  </si>
  <si>
    <t>5月8日</t>
  </si>
  <si>
    <t>5月10日</t>
  </si>
  <si>
    <t>5月13日</t>
  </si>
  <si>
    <t>5月17日</t>
  </si>
  <si>
    <t>5月20日</t>
  </si>
  <si>
    <t>5月26日</t>
  </si>
  <si>
    <t>5/８日・Cグループ（公民館）</t>
  </si>
  <si>
    <t>5/10日・Aグループ（東文センター）</t>
  </si>
  <si>
    <t>-</t>
    <phoneticPr fontId="17"/>
  </si>
  <si>
    <t>5/13日・Dグループ（北文センター）</t>
  </si>
  <si>
    <t>5/17日・Aグループ（東文センター）</t>
  </si>
  <si>
    <t>5/20日・Dグループ（北文センター）</t>
  </si>
  <si>
    <t>▼前回に引続き、車イスの相談者１名来訪。</t>
    <phoneticPr fontId="17"/>
  </si>
  <si>
    <t>5/26日・Cグループ（公民館）</t>
  </si>
  <si>
    <t>▼持ち込みパソコン：Ｃでは、ウイルス防止ソフトが有効になっていないパソコンのネット接続を禁止していますが、無効のパソコンが意外に多く、最近は講師全員が更に意識を持ってあたっています。▼多い事例：サービス期間が切れてそのままになっているケース。▼原因：問題意識の欠如、および対応しようにもウイルス防止ソフトの知識がないことなど。▼対応：①会場に常備の文書を示して対策ソフトの重要性を説明し、有効になっていないPCは会場で接続できないことを、また家庭でも使用されないよう理解していただく。②原則的には、詳しい家族や知人に対策ソフトをインストールしてもらうよう勧めるが、そのような人もいなく、かつ無料ソフトを希望する人には、VISTAと７にはMSEを、８以上はdefenderを提案し、インストールを手伝っています。▼A、Dグループ諸兄の状況や対策を伺えればありがたいです。</t>
    <phoneticPr fontId="17"/>
  </si>
  <si>
    <t>▼車イスでの新規相談者１名ありました。</t>
    <phoneticPr fontId="17"/>
  </si>
  <si>
    <t>6月3日</t>
  </si>
  <si>
    <t>6月7日</t>
  </si>
  <si>
    <t>6月12日</t>
  </si>
  <si>
    <t>6月17日</t>
  </si>
  <si>
    <t>6月21日</t>
  </si>
  <si>
    <t>6月23日</t>
  </si>
  <si>
    <t>7月1日</t>
  </si>
  <si>
    <t>7月5日</t>
  </si>
  <si>
    <t>7月10日</t>
  </si>
  <si>
    <t>7月15日</t>
  </si>
  <si>
    <t>7月19日</t>
  </si>
  <si>
    <t>7月28日</t>
  </si>
  <si>
    <t>7/1日・Dグループ（北文センター）</t>
  </si>
  <si>
    <t>7/5日・Aグループ（東文センター）</t>
  </si>
  <si>
    <t>7/10日・Cグループ（公民館）</t>
  </si>
  <si>
    <t>7/15日・Dグループ（北文センター）</t>
  </si>
  <si>
    <t>7/19日・Aグループ（東文センター）</t>
  </si>
  <si>
    <t>7/28日・Cグループ（公民館）</t>
  </si>
  <si>
    <t>▼９名中、初めての方が３名。</t>
    <phoneticPr fontId="4"/>
  </si>
  <si>
    <t>▼ウイルス対策ソフトのメイン画面が起動しない方がいた為聞いたところ、３か月前に契約更新のお金を払ったので疑問を感じていなかったとのこと。ソフトの使い方がよくわからないとおっしゃってトラブルに気づかれていない方がいた。（通常はWi-Fi STATION持参の方）</t>
    <phoneticPr fontId="4"/>
  </si>
  <si>
    <t>▼電動車椅子の方（１名）は、ワードの相談。</t>
    <phoneticPr fontId="4"/>
  </si>
  <si>
    <t>▼本日は雨で相談者は少なかった。　▼６月の北地区文化センター主催の「初めてのパソコン」コース受講者1名が相談に来られた。</t>
    <phoneticPr fontId="4"/>
  </si>
  <si>
    <t>6/3日・Dグループ（北文センター）</t>
  </si>
  <si>
    <t>▼天候、雨模様で相談者6名と普段より少なかった。</t>
    <phoneticPr fontId="17"/>
  </si>
  <si>
    <t>6/7日・Aグループ（東文センター）</t>
  </si>
  <si>
    <t>▼本日より、ルーター（無線LAN親機）導入で竹本さんがお見えになりました。▼電動車いすの方2名、ワードの質問でした。</t>
    <phoneticPr fontId="17"/>
  </si>
  <si>
    <t>6/12日・Cグループ（公民館）</t>
  </si>
  <si>
    <t>▼パソコン持参８人中Vista５人。Win８への移行も年配者には進んでいない感あり。▼セキュリティソフトの有効が確認できず、ネット接続を見合わせていただいたた方が１人あり。セキュリティソフト名と有効/無効の調べ方を、全会員は今一度再認識することが必要か。</t>
    <phoneticPr fontId="17"/>
  </si>
  <si>
    <t>6/17日・Dグループ（北文センター）</t>
  </si>
  <si>
    <t>▼その他はスマートフォン、タブレットに関する相談</t>
    <phoneticPr fontId="17"/>
  </si>
  <si>
    <t>6/21日・Aグループ（東文センター）</t>
  </si>
  <si>
    <t>6/23日・Cグループ（公民館）</t>
  </si>
  <si>
    <t>▼インターネットに接続する方の持込みパソコン→ ウイルス防止ソフトの有効を確認。▼(電動)車いすでの来訪者2名。</t>
    <phoneticPr fontId="17"/>
  </si>
  <si>
    <t>▼初心者の方で、女性２人連れの見学があった。次回ＰＣ持参で来訪したい様子。　▼インターネット検索希望者で、セキュリティが無効になっている人が、無料ソフトを強く希望されたので、Vista機にＭＳＥをインストールした。</t>
    <phoneticPr fontId="17"/>
  </si>
  <si>
    <t>▼その他は工務店顧客リストの使用方法。</t>
    <phoneticPr fontId="4"/>
  </si>
  <si>
    <t>会場（7）</t>
    <rPh sb="0" eb="2">
      <t>カイジョウ</t>
    </rPh>
    <phoneticPr fontId="4"/>
  </si>
  <si>
    <t>実施　 場所</t>
    <rPh sb="0" eb="2">
      <t>ジッシ</t>
    </rPh>
    <rPh sb="4" eb="6">
      <t>バショ</t>
    </rPh>
    <phoneticPr fontId="4"/>
  </si>
  <si>
    <t>相談件数　計</t>
    <rPh sb="0" eb="2">
      <t>ソウダン</t>
    </rPh>
    <rPh sb="2" eb="4">
      <t>ケンスウ</t>
    </rPh>
    <rPh sb="5" eb="6">
      <t>ケイ</t>
    </rPh>
    <phoneticPr fontId="4"/>
  </si>
  <si>
    <t>相談件数　総計</t>
    <rPh sb="0" eb="2">
      <t>ソウダン</t>
    </rPh>
    <rPh sb="2" eb="4">
      <t>ケンスウ</t>
    </rPh>
    <rPh sb="5" eb="7">
      <t>ソウケイ</t>
    </rPh>
    <phoneticPr fontId="4"/>
  </si>
  <si>
    <t>相談者・性別データ</t>
    <rPh sb="0" eb="3">
      <t>ソウダンシャ</t>
    </rPh>
    <rPh sb="4" eb="6">
      <t>セイベツ</t>
    </rPh>
    <phoneticPr fontId="4"/>
  </si>
  <si>
    <t>相談件数データ</t>
    <rPh sb="0" eb="2">
      <t>ソウダン</t>
    </rPh>
    <rPh sb="2" eb="4">
      <t>ケンスウ</t>
    </rPh>
    <phoneticPr fontId="4"/>
  </si>
  <si>
    <t>8月2日</t>
  </si>
  <si>
    <t>8月5日</t>
  </si>
  <si>
    <t>8月14日</t>
  </si>
  <si>
    <t>8月16日</t>
  </si>
  <si>
    <t>8月19日</t>
  </si>
  <si>
    <t>8月25日</t>
  </si>
  <si>
    <t>8/2日・Aグループ（東文センター）</t>
  </si>
  <si>
    <t>8/5日・Dグループ（北文センター）</t>
  </si>
  <si>
    <t>8/14日・Cグループ（公民館）</t>
  </si>
  <si>
    <t>8/16日・Aグループ（東文センター）</t>
  </si>
  <si>
    <t>8/19日・Dグループ（北文センター）</t>
  </si>
  <si>
    <t>8/25日・Cグループ（公民館）</t>
  </si>
  <si>
    <t>ー</t>
    <phoneticPr fontId="4"/>
  </si>
  <si>
    <t>▼相談カテゴリー：その他＝Web地図のキャプチャ、多角形切り取り、地図上に文字挿入。</t>
    <phoneticPr fontId="4"/>
  </si>
  <si>
    <t>▼インターネット相談がありましたが、回線不良のためネット接続出来ませんでした。相談者には事情を話して本日は対応を断念しました。館側から業者（ＪＭＣ）に連絡し、対応していただくことにしました。</t>
    <phoneticPr fontId="4"/>
  </si>
  <si>
    <t>▼本日、新しく入会した人が初登場し、早速活動に入りました。▼電動）車いすの方はワードの相談。</t>
    <phoneticPr fontId="4"/>
  </si>
  <si>
    <t>9月2日</t>
  </si>
  <si>
    <t>9月6日</t>
  </si>
  <si>
    <t>9月10日</t>
  </si>
  <si>
    <t>9月16日</t>
  </si>
  <si>
    <t>9月20日</t>
  </si>
  <si>
    <t>9月29日</t>
  </si>
  <si>
    <t>9/2日・Dグループ（北文センター）</t>
  </si>
  <si>
    <t>9/6日・Aグループ（東文センター）</t>
  </si>
  <si>
    <t>9/10日・Cグループ（公民館）</t>
  </si>
  <si>
    <t>9/16日・Dグループ（北文センター）</t>
  </si>
  <si>
    <t>9/20日・Aグループ（東文センター）</t>
  </si>
  <si>
    <t>9/29日・Cグループ（公民館）</t>
  </si>
  <si>
    <t>▼午後は高校野球、東海大相模準決勝が行われた事もあり、相談者は少なかった。</t>
    <phoneticPr fontId="4"/>
  </si>
  <si>
    <t>▼電動車いすの方1名は、ワードとエクセルの相談でした。</t>
    <phoneticPr fontId="4"/>
  </si>
  <si>
    <t>-</t>
    <phoneticPr fontId="4"/>
  </si>
  <si>
    <t>Vista</t>
    <phoneticPr fontId="4"/>
  </si>
  <si>
    <t>～４０</t>
  </si>
  <si>
    <t>４０～</t>
  </si>
  <si>
    <t>５０～</t>
  </si>
  <si>
    <t>６０～</t>
  </si>
  <si>
    <t>７０～</t>
  </si>
  <si>
    <t>パソコン相談会　集計</t>
    <rPh sb="4" eb="7">
      <t>ソウダンカイ</t>
    </rPh>
    <rPh sb="8" eb="10">
      <t>シュウケイ</t>
    </rPh>
    <phoneticPr fontId="4"/>
  </si>
  <si>
    <t>相談者の年齢構成</t>
    <rPh sb="0" eb="3">
      <t>ソウダンシャ</t>
    </rPh>
    <rPh sb="4" eb="6">
      <t>ネンレイ</t>
    </rPh>
    <rPh sb="6" eb="8">
      <t>コウセイ</t>
    </rPh>
    <phoneticPr fontId="4"/>
  </si>
  <si>
    <t>相談者の男女構成</t>
    <rPh sb="0" eb="3">
      <t>ソウダンシャ</t>
    </rPh>
    <rPh sb="4" eb="6">
      <t>ダンジョ</t>
    </rPh>
    <rPh sb="6" eb="8">
      <t>コウセイ</t>
    </rPh>
    <phoneticPr fontId="4"/>
  </si>
  <si>
    <t>人</t>
    <rPh sb="0" eb="1">
      <t>ヒト</t>
    </rPh>
    <phoneticPr fontId="4"/>
  </si>
  <si>
    <t>10月4日</t>
  </si>
  <si>
    <t>10月7日</t>
  </si>
  <si>
    <t>パソコンのＯＳ</t>
    <phoneticPr fontId="4"/>
  </si>
  <si>
    <t>パソコンのOS構成</t>
    <rPh sb="7" eb="9">
      <t>コウセイ</t>
    </rPh>
    <phoneticPr fontId="4"/>
  </si>
  <si>
    <t>10月9日</t>
  </si>
  <si>
    <t>10月18日</t>
  </si>
  <si>
    <t>10月21日</t>
  </si>
  <si>
    <t>10月27日</t>
  </si>
  <si>
    <t>10/4日・Aグループ（東文センター）</t>
  </si>
  <si>
    <t>10/7日・Dグループ（北文センター）</t>
  </si>
  <si>
    <t>10/9日・Cグループ（公民館）</t>
  </si>
  <si>
    <t>10/18日・Aグループ（東文センター）</t>
  </si>
  <si>
    <t>10/21日・Dグループ（北文センター）</t>
  </si>
  <si>
    <t>10/27日・Cグループ（公民館）</t>
  </si>
  <si>
    <t>１開催当たり</t>
    <rPh sb="1" eb="3">
      <t>カイサイ</t>
    </rPh>
    <rPh sb="3" eb="4">
      <t>ア</t>
    </rPh>
    <phoneticPr fontId="4"/>
  </si>
  <si>
    <t>◎相談会参加人数推移</t>
    <rPh sb="1" eb="3">
      <t>ソウダン</t>
    </rPh>
    <rPh sb="3" eb="4">
      <t>カイ</t>
    </rPh>
    <rPh sb="4" eb="6">
      <t>サンカ</t>
    </rPh>
    <rPh sb="6" eb="7">
      <t>ヒト</t>
    </rPh>
    <rPh sb="7" eb="8">
      <t>カズ</t>
    </rPh>
    <rPh sb="8" eb="10">
      <t>スイイ</t>
    </rPh>
    <phoneticPr fontId="4"/>
  </si>
  <si>
    <t>ｸﾞﾙｰﾌﾟ</t>
    <phoneticPr fontId="4"/>
  </si>
  <si>
    <r>
      <t>4</t>
    </r>
    <r>
      <rPr>
        <sz val="11"/>
        <color indexed="8"/>
        <rFont val="メイリオ"/>
        <family val="3"/>
        <charset val="128"/>
      </rPr>
      <t>月</t>
    </r>
    <rPh sb="1" eb="2">
      <t>ガツ</t>
    </rPh>
    <phoneticPr fontId="4"/>
  </si>
  <si>
    <r>
      <t>5</t>
    </r>
    <r>
      <rPr>
        <sz val="11"/>
        <color indexed="8"/>
        <rFont val="メイリオ"/>
        <family val="3"/>
        <charset val="128"/>
      </rPr>
      <t>月</t>
    </r>
  </si>
  <si>
    <r>
      <t>6</t>
    </r>
    <r>
      <rPr>
        <sz val="11"/>
        <color indexed="8"/>
        <rFont val="メイリオ"/>
        <family val="3"/>
        <charset val="128"/>
      </rPr>
      <t>月</t>
    </r>
  </si>
  <si>
    <r>
      <t>7</t>
    </r>
    <r>
      <rPr>
        <sz val="11"/>
        <color indexed="8"/>
        <rFont val="メイリオ"/>
        <family val="3"/>
        <charset val="128"/>
      </rPr>
      <t>月</t>
    </r>
  </si>
  <si>
    <r>
      <t>8</t>
    </r>
    <r>
      <rPr>
        <sz val="11"/>
        <color indexed="8"/>
        <rFont val="メイリオ"/>
        <family val="3"/>
        <charset val="128"/>
      </rPr>
      <t>月</t>
    </r>
  </si>
  <si>
    <r>
      <t>9</t>
    </r>
    <r>
      <rPr>
        <sz val="11"/>
        <color indexed="8"/>
        <rFont val="メイリオ"/>
        <family val="3"/>
        <charset val="128"/>
      </rPr>
      <t>月</t>
    </r>
  </si>
  <si>
    <r>
      <t>10月</t>
    </r>
    <r>
      <rPr>
        <sz val="11"/>
        <color indexed="8"/>
        <rFont val="メイリオ"/>
        <family val="3"/>
        <charset val="128"/>
      </rPr>
      <t/>
    </r>
  </si>
  <si>
    <r>
      <t>11</t>
    </r>
    <r>
      <rPr>
        <sz val="11"/>
        <color indexed="8"/>
        <rFont val="メイリオ"/>
        <family val="3"/>
        <charset val="128"/>
      </rPr>
      <t>月</t>
    </r>
  </si>
  <si>
    <r>
      <t>12</t>
    </r>
    <r>
      <rPr>
        <sz val="11"/>
        <color indexed="8"/>
        <rFont val="メイリオ"/>
        <family val="3"/>
        <charset val="128"/>
      </rPr>
      <t>月</t>
    </r>
  </si>
  <si>
    <r>
      <t>1</t>
    </r>
    <r>
      <rPr>
        <sz val="11"/>
        <color indexed="8"/>
        <rFont val="メイリオ"/>
        <family val="3"/>
        <charset val="128"/>
      </rPr>
      <t>月</t>
    </r>
  </si>
  <si>
    <r>
      <t>2</t>
    </r>
    <r>
      <rPr>
        <sz val="11"/>
        <color indexed="8"/>
        <rFont val="メイリオ"/>
        <family val="3"/>
        <charset val="128"/>
      </rPr>
      <t>月</t>
    </r>
  </si>
  <si>
    <r>
      <t>3</t>
    </r>
    <r>
      <rPr>
        <sz val="11"/>
        <color indexed="8"/>
        <rFont val="メイリオ"/>
        <family val="3"/>
        <charset val="128"/>
      </rPr>
      <t>月</t>
    </r>
  </si>
  <si>
    <r>
      <rPr>
        <sz val="11"/>
        <color indexed="8"/>
        <rFont val="メイリオ"/>
        <family val="3"/>
        <charset val="128"/>
      </rPr>
      <t>合計</t>
    </r>
    <rPh sb="0" eb="2">
      <t>ゴウケイ</t>
    </rPh>
    <phoneticPr fontId="4"/>
  </si>
  <si>
    <t>平均</t>
    <rPh sb="0" eb="2">
      <t>ヘイキン</t>
    </rPh>
    <phoneticPr fontId="4"/>
  </si>
  <si>
    <t>A・東</t>
    <rPh sb="2" eb="3">
      <t>ヒガシ</t>
    </rPh>
    <phoneticPr fontId="4"/>
  </si>
  <si>
    <t>C・公</t>
    <rPh sb="2" eb="3">
      <t>コウ</t>
    </rPh>
    <phoneticPr fontId="4"/>
  </si>
  <si>
    <t>D・北</t>
    <rPh sb="2" eb="3">
      <t>キタ</t>
    </rPh>
    <phoneticPr fontId="4"/>
  </si>
  <si>
    <t>11月1日</t>
  </si>
  <si>
    <t>11月4日</t>
  </si>
  <si>
    <t>11月13日</t>
  </si>
  <si>
    <t>11月18日</t>
  </si>
  <si>
    <t>11月22日</t>
  </si>
  <si>
    <t>11月25日</t>
  </si>
  <si>
    <t>11/1日・Aグループ（東文センター）</t>
  </si>
  <si>
    <t>11/4日・Dグループ（北文センター）</t>
  </si>
  <si>
    <t>11/13日・Cグループ（公民館）</t>
  </si>
  <si>
    <t>11/18日・Dグループ（北文センター）</t>
  </si>
  <si>
    <t>11/22日・Aグループ（東文センター）</t>
  </si>
  <si>
    <t>11/25日・Cグループ（公民館）</t>
  </si>
  <si>
    <t xml:space="preserve"> ▼(電動)車いすの方2名のうち、1名はワードのご相談。もう1名は、その方の付き添いのため集計には含めず。</t>
    <phoneticPr fontId="4"/>
  </si>
  <si>
    <t xml:space="preserve"> ▼パソコンを持参しない相談者４名。市で準備しているパソコンは３台なので１人が空きを待っていたが時間内に空きが出ず結局、パソコンの勉強が出来なかった。止むを得ず、北地区文化センター１階にある閲覧専用のパソコンに案内、閲覧の方法等を説明するにとどまった。</t>
    <phoneticPr fontId="17"/>
  </si>
  <si>
    <t>12月2日</t>
  </si>
  <si>
    <t>12月6日</t>
  </si>
  <si>
    <t>12月10日</t>
  </si>
  <si>
    <t>12月16日</t>
  </si>
  <si>
    <t>12月20日</t>
  </si>
  <si>
    <t>12月22日</t>
  </si>
  <si>
    <t>12/2日・Dグループ（北文センター）</t>
  </si>
  <si>
    <t>12/6日・Aグループ（東文センター）</t>
  </si>
  <si>
    <t>12/10日・Cグループ（公民館）</t>
  </si>
  <si>
    <t>12/16日・Dグループ（北文センター）</t>
  </si>
  <si>
    <t>12/20日・Aグループ（東文センター）</t>
  </si>
  <si>
    <t>12/22日・Cグループ（公民館）</t>
  </si>
  <si>
    <t>ー</t>
    <phoneticPr fontId="17"/>
  </si>
  <si>
    <t>ー</t>
    <phoneticPr fontId="17"/>
  </si>
  <si>
    <t>ー</t>
    <phoneticPr fontId="17"/>
  </si>
  <si>
    <t xml:space="preserve"> ▼年賀状作成に関する相談が増え、文面の作成に加えて宛名印刷に関する相談があり、Wordの差し込み文章を使ってみました。</t>
    <phoneticPr fontId="17"/>
  </si>
  <si>
    <t>1月6日</t>
  </si>
  <si>
    <t>1月8日</t>
  </si>
  <si>
    <t>1月10日</t>
  </si>
  <si>
    <t>1月17日</t>
  </si>
  <si>
    <t>1月21日</t>
  </si>
  <si>
    <t>1月26日</t>
  </si>
  <si>
    <t>1/6日・Dグループ（北文センター）</t>
  </si>
  <si>
    <t>1/8日・Cグループ（公民館）</t>
  </si>
  <si>
    <t>1/10日・Aグループ（東文センター）</t>
  </si>
  <si>
    <t>1/17日・Aグループ（東文センター）</t>
  </si>
  <si>
    <t>1/21日・Dグループ（北文センター）</t>
  </si>
  <si>
    <t>1/26日・Cグループ（公民館）</t>
  </si>
  <si>
    <t>▼その他は・年賀状印刷、シャットダウン時の不具合解消手段</t>
    <phoneticPr fontId="17"/>
  </si>
  <si>
    <t>2月10日</t>
  </si>
  <si>
    <t>2月7日</t>
  </si>
  <si>
    <t>2月12日</t>
  </si>
  <si>
    <t>2月17日</t>
  </si>
  <si>
    <t>2月21日</t>
  </si>
  <si>
    <t>2月23日</t>
  </si>
  <si>
    <t>2/7日・Aグループ（東文センター）</t>
  </si>
  <si>
    <t>2/10日・Dグループ（北文センター）</t>
  </si>
  <si>
    <t>2/12日・Cグループ（公民館）</t>
  </si>
  <si>
    <t>2/17日・Dグループ（北文センター）</t>
  </si>
  <si>
    <t>2/21日・Aグループ（東文センター）</t>
  </si>
  <si>
    <t>2/23日・Cグループ（公民館）</t>
  </si>
  <si>
    <t xml:space="preserve"> ▼その他はWindows10にアップグレードして良いのかの相談</t>
    <phoneticPr fontId="17"/>
  </si>
  <si>
    <t>機</t>
    <rPh sb="0" eb="1">
      <t>キ</t>
    </rPh>
    <phoneticPr fontId="4"/>
  </si>
  <si>
    <t>3/2日・Dグループ（北文センター）</t>
  </si>
  <si>
    <t>3/6日・Aグループ（東文センター）</t>
  </si>
  <si>
    <t>3/11日・Cグループ（公民館）</t>
  </si>
  <si>
    <t>3/16日・Dグループ（北文センター）</t>
  </si>
  <si>
    <t>3/22日・Cグループ（公民館）</t>
  </si>
  <si>
    <t>更新日：2016.03.23</t>
    <phoneticPr fontId="4"/>
  </si>
  <si>
    <t>soudan4-3_15.xls　</t>
    <phoneticPr fontId="4"/>
  </si>
  <si>
    <t>3月2日</t>
  </si>
  <si>
    <t>3月6日</t>
  </si>
  <si>
    <t>3月11日</t>
  </si>
  <si>
    <t>3月16日</t>
  </si>
  <si>
    <t>3月22日</t>
  </si>
  <si>
    <t>▼Win8からWin10にアップグレードしたらメールが出来なくなったの相談。終了時間間際に来られたので原因の特定までできなかった。アップグレードしてから１ケ月内なので、とりあえず、Win8に戻す手順を紹介した。</t>
    <rPh sb="26" eb="28">
      <t>デキ</t>
    </rPh>
    <rPh sb="34" eb="36">
      <t>ソウダン</t>
    </rPh>
    <rPh sb="37" eb="39">
      <t>シュウリョウ</t>
    </rPh>
    <rPh sb="39" eb="41">
      <t>ジカン</t>
    </rPh>
    <rPh sb="41" eb="43">
      <t>マギワ</t>
    </rPh>
    <rPh sb="44" eb="45">
      <t>コ</t>
    </rPh>
    <rPh sb="50" eb="52">
      <t>ゲンイン</t>
    </rPh>
    <rPh sb="53" eb="55">
      <t>トクテイ</t>
    </rPh>
    <rPh sb="77" eb="78">
      <t>ツキ</t>
    </rPh>
    <rPh sb="78" eb="79">
      <t>ナイ</t>
    </rPh>
    <rPh sb="94" eb="95">
      <t>モド</t>
    </rPh>
    <rPh sb="96" eb="98">
      <t>テジュン</t>
    </rPh>
    <rPh sb="99" eb="101">
      <t>ショウカイ</t>
    </rPh>
    <phoneticPr fontId="17"/>
  </si>
  <si>
    <t>▼映像＝パソコンから動画をテレビに再生。▼その他＝フェイスブックの使い方</t>
  </si>
  <si>
    <t>◎開催実績回数：A=23回,C=24回,D=24回　合計71回</t>
    <rPh sb="3" eb="5">
      <t>ジッセキ</t>
    </rPh>
    <rPh sb="5" eb="7">
      <t>カイスウ</t>
    </rPh>
    <rPh sb="24" eb="25">
      <t>カイ</t>
    </rPh>
    <rPh sb="26" eb="27">
      <t>ゴウ</t>
    </rPh>
    <rPh sb="27" eb="28">
      <t>ケイ</t>
    </rPh>
    <rPh sb="30" eb="31">
      <t>カイ</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</si>
</sst>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8"/>
      <color rgb="FFFF0000"/>
      <name val="ＭＳ Ｐゴシック"/>
      <family val="3"/>
      <charset val="128"/>
    </font>
    <font>
      <sz val="11"/>
      <color rgb="FF333333"/>
      <name val="ＭＳ Ｐゴシック"/>
      <family val="3"/>
      <charset val="128"/>
    </font>
    <font>
      <b/>
      <sz val="11"/>
      <name val="ＭＳ Ｐゴシック"/>
      <family val="3"/>
      <charset val="128"/>
    </font>
    <font>
      <sz val="11"/>
      <name val="ＭＳ Ｐゴシック"/>
      <family val="3"/>
      <charset val="128"/>
      <scheme val="minor"/>
    </font>
    <font>
      <sz val="6"/>
      <name val="ＭＳ Ｐゴシック"/>
      <family val="2"/>
      <charset val="128"/>
      <scheme val="minor"/>
    </font>
    <font>
      <sz val="9.5"/>
      <name val="ＭＳ Ｐゴシック"/>
      <family val="3"/>
      <charset val="128"/>
    </font>
    <font>
      <sz val="11"/>
      <name val="メイリオ"/>
      <family val="3"/>
      <charset val="128"/>
    </font>
    <font>
      <sz val="16"/>
      <name val="メイリオ"/>
      <family val="3"/>
      <charset val="128"/>
    </font>
    <font>
      <sz val="11"/>
      <color theme="1"/>
      <name val="ＭＳ Ｐゴシック"/>
      <family val="3"/>
      <charset val="128"/>
    </font>
    <font>
      <sz val="11"/>
      <color theme="1"/>
      <name val="メイリオ"/>
      <family val="3"/>
      <charset val="128"/>
    </font>
    <font>
      <sz val="10"/>
      <color theme="1"/>
      <name val="メイリオ"/>
      <family val="3"/>
      <charset val="128"/>
    </font>
    <font>
      <sz val="11"/>
      <color indexed="8"/>
      <name val="メイリオ"/>
      <family val="3"/>
      <charset val="128"/>
    </font>
    <font>
      <sz val="9"/>
      <color theme="1"/>
      <name val="メイリオ"/>
      <family val="3"/>
      <charset val="128"/>
    </font>
  </fonts>
  <fills count="5">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0"/>
        <bgColor indexed="64"/>
      </patternFill>
    </fill>
  </fills>
  <borders count="158">
    <border>
      <left/>
      <right/>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auto="1"/>
      </left>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auto="1"/>
      </top>
      <bottom style="thin">
        <color auto="1"/>
      </bottom>
      <diagonal/>
    </border>
    <border>
      <left style="thin">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medium">
        <color rgb="FFC00000"/>
      </left>
      <right style="thin">
        <color auto="1"/>
      </right>
      <top style="medium">
        <color rgb="FFC00000"/>
      </top>
      <bottom style="medium">
        <color indexed="64"/>
      </bottom>
      <diagonal/>
    </border>
    <border>
      <left style="thin">
        <color theme="1"/>
      </left>
      <right style="thin">
        <color theme="1"/>
      </right>
      <top style="medium">
        <color rgb="FF00B050"/>
      </top>
      <bottom style="medium">
        <color theme="1"/>
      </bottom>
      <diagonal/>
    </border>
    <border>
      <left style="thin">
        <color theme="1"/>
      </left>
      <right style="medium">
        <color rgb="FF00B050"/>
      </right>
      <top style="medium">
        <color rgb="FF00B050"/>
      </top>
      <bottom style="medium">
        <color theme="1"/>
      </bottom>
      <diagonal/>
    </border>
    <border>
      <left style="thin">
        <color theme="1"/>
      </left>
      <right style="thin">
        <color theme="1"/>
      </right>
      <top style="medium">
        <color theme="1"/>
      </top>
      <bottom style="medium">
        <color rgb="FF00B050"/>
      </bottom>
      <diagonal/>
    </border>
    <border>
      <left style="thin">
        <color theme="1"/>
      </left>
      <right style="medium">
        <color rgb="FF00B050"/>
      </right>
      <top style="medium">
        <color theme="1"/>
      </top>
      <bottom style="medium">
        <color rgb="FF00B050"/>
      </bottom>
      <diagonal/>
    </border>
    <border>
      <left style="medium">
        <color rgb="FFC00000"/>
      </left>
      <right style="thin">
        <color auto="1"/>
      </right>
      <top style="medium">
        <color auto="1"/>
      </top>
      <bottom style="medium">
        <color rgb="FFC00000"/>
      </bottom>
      <diagonal/>
    </border>
    <border>
      <left style="medium">
        <color rgb="FFFF0000"/>
      </left>
      <right style="thin">
        <color indexed="64"/>
      </right>
      <top style="medium">
        <color rgb="FFFF0000"/>
      </top>
      <bottom style="medium">
        <color indexed="64"/>
      </bottom>
      <diagonal/>
    </border>
    <border>
      <left style="thin">
        <color indexed="64"/>
      </left>
      <right style="thin">
        <color indexed="64"/>
      </right>
      <top style="medium">
        <color rgb="FFFF0000"/>
      </top>
      <bottom style="medium">
        <color indexed="64"/>
      </bottom>
      <diagonal/>
    </border>
    <border>
      <left style="medium">
        <color rgb="FFFF0000"/>
      </left>
      <right style="thin">
        <color indexed="64"/>
      </right>
      <top style="medium">
        <color indexed="64"/>
      </top>
      <bottom style="medium">
        <color rgb="FFFF0000"/>
      </bottom>
      <diagonal/>
    </border>
    <border>
      <left style="thin">
        <color indexed="64"/>
      </left>
      <right style="thin">
        <color indexed="64"/>
      </right>
      <top style="medium">
        <color indexed="64"/>
      </top>
      <bottom style="medium">
        <color rgb="FFFF0000"/>
      </bottom>
      <diagonal/>
    </border>
    <border>
      <left style="thin">
        <color indexed="64"/>
      </left>
      <right style="medium">
        <color rgb="FFFF0000"/>
      </right>
      <top style="medium">
        <color indexed="64"/>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rgb="FFFF0000"/>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theme="1"/>
      </left>
      <right/>
      <top style="thin">
        <color theme="1"/>
      </top>
      <bottom style="thin">
        <color indexed="64"/>
      </bottom>
      <diagonal/>
    </border>
    <border>
      <left/>
      <right style="medium">
        <color theme="1"/>
      </right>
      <top style="thin">
        <color theme="1"/>
      </top>
      <bottom style="thin">
        <color auto="1"/>
      </bottom>
      <diagonal/>
    </border>
    <border>
      <left style="medium">
        <color theme="1"/>
      </left>
      <right/>
      <top/>
      <bottom/>
      <diagonal/>
    </border>
    <border>
      <left/>
      <right style="medium">
        <color theme="1"/>
      </right>
      <top/>
      <bottom/>
      <diagonal/>
    </border>
    <border>
      <left style="medium">
        <color theme="1"/>
      </left>
      <right/>
      <top/>
      <bottom style="thin">
        <color theme="1"/>
      </bottom>
      <diagonal/>
    </border>
    <border>
      <left/>
      <right style="medium">
        <color theme="1"/>
      </right>
      <top/>
      <bottom style="thin">
        <color indexed="64"/>
      </bottom>
      <diagonal/>
    </border>
    <border>
      <left style="medium">
        <color theme="1"/>
      </left>
      <right/>
      <top style="thin">
        <color indexed="64"/>
      </top>
      <bottom style="thin">
        <color indexed="64"/>
      </bottom>
      <diagonal/>
    </border>
    <border>
      <left/>
      <right style="medium">
        <color theme="1"/>
      </right>
      <top style="thin">
        <color auto="1"/>
      </top>
      <bottom style="thin">
        <color auto="1"/>
      </bottom>
      <diagonal/>
    </border>
    <border>
      <left style="medium">
        <color theme="1"/>
      </left>
      <right/>
      <top/>
      <bottom style="thin">
        <color indexed="64"/>
      </bottom>
      <diagonal/>
    </border>
    <border>
      <left style="medium">
        <color theme="1"/>
      </left>
      <right/>
      <top/>
      <bottom style="medium">
        <color theme="1"/>
      </bottom>
      <diagonal/>
    </border>
    <border>
      <left/>
      <right style="medium">
        <color theme="1"/>
      </right>
      <top/>
      <bottom style="medium">
        <color theme="1"/>
      </bottom>
      <diagonal/>
    </border>
    <border>
      <left/>
      <right style="hair">
        <color indexed="64"/>
      </right>
      <top style="thin">
        <color indexed="64"/>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double">
        <color indexed="64"/>
      </left>
      <right/>
      <top/>
      <bottom style="medium">
        <color indexed="64"/>
      </bottom>
      <diagonal/>
    </border>
    <border>
      <left/>
      <right style="medium">
        <color theme="1"/>
      </right>
      <top/>
      <bottom style="thin">
        <color theme="1"/>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medium">
        <color theme="1"/>
      </right>
      <top style="thin">
        <color indexed="64"/>
      </top>
      <bottom style="thin">
        <color theme="1"/>
      </bottom>
      <diagonal/>
    </border>
    <border>
      <left style="medium">
        <color rgb="FF7030A0"/>
      </left>
      <right style="thin">
        <color theme="1"/>
      </right>
      <top style="medium">
        <color rgb="FF7030A0"/>
      </top>
      <bottom style="medium">
        <color indexed="64"/>
      </bottom>
      <diagonal/>
    </border>
    <border>
      <left style="thin">
        <color theme="1"/>
      </left>
      <right style="thin">
        <color theme="1"/>
      </right>
      <top style="medium">
        <color rgb="FF7030A0"/>
      </top>
      <bottom style="medium">
        <color indexed="64"/>
      </bottom>
      <diagonal/>
    </border>
    <border>
      <left style="thin">
        <color theme="1"/>
      </left>
      <right style="medium">
        <color rgb="FF7030A0"/>
      </right>
      <top style="medium">
        <color rgb="FF7030A0"/>
      </top>
      <bottom style="medium">
        <color indexed="64"/>
      </bottom>
      <diagonal/>
    </border>
    <border>
      <left style="medium">
        <color rgb="FF7030A0"/>
      </left>
      <right style="thin">
        <color theme="1"/>
      </right>
      <top style="medium">
        <color indexed="64"/>
      </top>
      <bottom style="medium">
        <color rgb="FF7030A0"/>
      </bottom>
      <diagonal/>
    </border>
    <border>
      <left style="thin">
        <color theme="1"/>
      </left>
      <right style="thin">
        <color theme="1"/>
      </right>
      <top style="medium">
        <color indexed="64"/>
      </top>
      <bottom style="medium">
        <color rgb="FF7030A0"/>
      </bottom>
      <diagonal/>
    </border>
    <border>
      <left style="thin">
        <color theme="1"/>
      </left>
      <right style="medium">
        <color rgb="FF7030A0"/>
      </right>
      <top style="medium">
        <color indexed="64"/>
      </top>
      <bottom style="medium">
        <color rgb="FF7030A0"/>
      </bottom>
      <diagonal/>
    </border>
    <border>
      <left style="thin">
        <color auto="1"/>
      </left>
      <right/>
      <top style="medium">
        <color rgb="FFC00000"/>
      </top>
      <bottom style="medium">
        <color indexed="64"/>
      </bottom>
      <diagonal/>
    </border>
    <border>
      <left style="thin">
        <color auto="1"/>
      </left>
      <right/>
      <top style="medium">
        <color auto="1"/>
      </top>
      <bottom style="medium">
        <color rgb="FFC00000"/>
      </bottom>
      <diagonal/>
    </border>
    <border>
      <left style="medium">
        <color rgb="FF00B050"/>
      </left>
      <right style="thin">
        <color theme="1"/>
      </right>
      <top style="medium">
        <color rgb="FF00B050"/>
      </top>
      <bottom style="medium">
        <color theme="1"/>
      </bottom>
      <diagonal/>
    </border>
    <border>
      <left style="medium">
        <color rgb="FF00B050"/>
      </left>
      <right style="thin">
        <color theme="1"/>
      </right>
      <top style="medium">
        <color theme="1"/>
      </top>
      <bottom style="medium">
        <color rgb="FF00B050"/>
      </bottom>
      <diagonal/>
    </border>
    <border>
      <left style="medium">
        <color rgb="FF7030A0"/>
      </left>
      <right style="thin">
        <color indexed="64"/>
      </right>
      <top style="medium">
        <color rgb="FF7030A0"/>
      </top>
      <bottom style="thin">
        <color indexed="64"/>
      </bottom>
      <diagonal/>
    </border>
    <border>
      <left style="thin">
        <color indexed="64"/>
      </left>
      <right style="thin">
        <color indexed="64"/>
      </right>
      <top style="medium">
        <color rgb="FF7030A0"/>
      </top>
      <bottom style="thin">
        <color indexed="64"/>
      </bottom>
      <diagonal/>
    </border>
    <border>
      <left style="thin">
        <color indexed="64"/>
      </left>
      <right style="medium">
        <color rgb="FF7030A0"/>
      </right>
      <top style="medium">
        <color rgb="FF7030A0"/>
      </top>
      <bottom style="thin">
        <color indexed="64"/>
      </bottom>
      <diagonal/>
    </border>
    <border>
      <left style="medium">
        <color rgb="FF7030A0"/>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style="medium">
        <color rgb="FF7030A0"/>
      </right>
      <top style="thin">
        <color indexed="64"/>
      </top>
      <bottom style="medium">
        <color rgb="FF7030A0"/>
      </bottom>
      <diagonal/>
    </border>
    <border>
      <left style="medium">
        <color rgb="FF00B050"/>
      </left>
      <right style="thin">
        <color indexed="64"/>
      </right>
      <top style="medium">
        <color rgb="FF00B050"/>
      </top>
      <bottom style="thin">
        <color indexed="64"/>
      </bottom>
      <diagonal/>
    </border>
    <border>
      <left style="thin">
        <color indexed="64"/>
      </left>
      <right style="thin">
        <color indexed="64"/>
      </right>
      <top style="medium">
        <color rgb="FF00B050"/>
      </top>
      <bottom style="thin">
        <color indexed="64"/>
      </bottom>
      <diagonal/>
    </border>
    <border>
      <left style="thin">
        <color indexed="64"/>
      </left>
      <right style="medium">
        <color rgb="FF00B050"/>
      </right>
      <top style="medium">
        <color rgb="FF00B050"/>
      </top>
      <bottom style="thin">
        <color indexed="64"/>
      </bottom>
      <diagonal/>
    </border>
    <border>
      <left style="medium">
        <color rgb="FF00B050"/>
      </left>
      <right style="thin">
        <color indexed="64"/>
      </right>
      <top style="thin">
        <color indexed="64"/>
      </top>
      <bottom style="medium">
        <color rgb="FF00B050"/>
      </bottom>
      <diagonal/>
    </border>
    <border>
      <left style="thin">
        <color indexed="64"/>
      </left>
      <right style="thin">
        <color indexed="64"/>
      </right>
      <top style="thin">
        <color indexed="64"/>
      </top>
      <bottom style="medium">
        <color rgb="FF00B050"/>
      </bottom>
      <diagonal/>
    </border>
    <border>
      <left style="thin">
        <color indexed="64"/>
      </left>
      <right style="medium">
        <color rgb="FF00B050"/>
      </right>
      <top style="thin">
        <color indexed="64"/>
      </top>
      <bottom style="medium">
        <color rgb="FF00B05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style="thin">
        <color indexed="64"/>
      </right>
      <top style="thin">
        <color theme="1"/>
      </top>
      <bottom style="thin">
        <color indexed="64"/>
      </bottom>
      <diagonal/>
    </border>
    <border>
      <left style="thin">
        <color indexed="64"/>
      </left>
      <right style="medium">
        <color theme="1"/>
      </right>
      <top style="thin">
        <color theme="1"/>
      </top>
      <bottom style="thin">
        <color indexed="64"/>
      </bottom>
      <diagonal/>
    </border>
    <border>
      <left style="medium">
        <color rgb="FFFF0000"/>
      </left>
      <right style="thin">
        <color theme="1"/>
      </right>
      <top style="medium">
        <color rgb="FFFF0000"/>
      </top>
      <bottom style="medium">
        <color indexed="64"/>
      </bottom>
      <diagonal/>
    </border>
    <border>
      <left style="thin">
        <color theme="1"/>
      </left>
      <right style="medium">
        <color rgb="FFFF0000"/>
      </right>
      <top style="medium">
        <color rgb="FFFF0000"/>
      </top>
      <bottom style="medium">
        <color indexed="64"/>
      </bottom>
      <diagonal/>
    </border>
    <border>
      <left style="medium">
        <color rgb="FFFF0000"/>
      </left>
      <right style="thin">
        <color theme="1"/>
      </right>
      <top/>
      <bottom style="medium">
        <color rgb="FFFF0000"/>
      </bottom>
      <diagonal/>
    </border>
    <border>
      <left style="thin">
        <color theme="1"/>
      </left>
      <right style="medium">
        <color rgb="FFFF0000"/>
      </right>
      <top/>
      <bottom style="medium">
        <color rgb="FFFF0000"/>
      </bottom>
      <diagonal/>
    </border>
    <border>
      <left style="medium">
        <color theme="1"/>
      </left>
      <right/>
      <top style="thin">
        <color indexed="64"/>
      </top>
      <bottom style="thin">
        <color theme="1"/>
      </bottom>
      <diagonal/>
    </border>
    <border>
      <left/>
      <right style="medium">
        <color theme="1"/>
      </right>
      <top style="thin">
        <color indexed="64"/>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s>
  <cellStyleXfs count="4">
    <xf numFmtId="0" fontId="0" fillId="0" borderId="0"/>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321">
    <xf numFmtId="0" fontId="0" fillId="0" borderId="0" xfId="0"/>
    <xf numFmtId="0" fontId="0" fillId="0" borderId="0" xfId="0" applyAlignment="1">
      <alignment horizontal="left"/>
    </xf>
    <xf numFmtId="0" fontId="0" fillId="0" borderId="0" xfId="0"/>
    <xf numFmtId="0" fontId="3" fillId="0" borderId="0" xfId="0" applyFont="1" applyAlignment="1">
      <alignment horizontal="left"/>
    </xf>
    <xf numFmtId="0" fontId="3" fillId="0" borderId="0" xfId="0" applyFont="1"/>
    <xf numFmtId="0" fontId="3" fillId="0" borderId="0" xfId="0" applyFont="1"/>
    <xf numFmtId="0" fontId="8" fillId="0" borderId="0" xfId="0" applyFont="1"/>
    <xf numFmtId="0" fontId="8" fillId="0" borderId="0" xfId="0" applyFont="1"/>
    <xf numFmtId="0" fontId="9" fillId="0" borderId="0" xfId="0" applyFont="1"/>
    <xf numFmtId="0" fontId="0" fillId="0" borderId="0" xfId="0" applyBorder="1" applyAlignment="1">
      <alignment horizontal="center"/>
    </xf>
    <xf numFmtId="0" fontId="5" fillId="0" borderId="1" xfId="0" applyFont="1" applyBorder="1" applyAlignment="1">
      <alignment horizontal="center"/>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wrapText="1"/>
    </xf>
    <xf numFmtId="0" fontId="0" fillId="0" borderId="1" xfId="0" applyBorder="1" applyAlignment="1">
      <alignment horizontal="right"/>
    </xf>
    <xf numFmtId="0" fontId="13" fillId="0" borderId="0" xfId="0" applyFont="1" applyAlignment="1">
      <alignment horizontal="righ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0" fillId="0" borderId="1" xfId="0" applyFont="1" applyBorder="1" applyAlignment="1">
      <alignment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2" borderId="18" xfId="0" applyFill="1" applyBorder="1" applyAlignment="1">
      <alignment horizontal="center" vertical="center"/>
    </xf>
    <xf numFmtId="56" fontId="0" fillId="0" borderId="13" xfId="0" applyNumberFormat="1" applyBorder="1" applyAlignment="1">
      <alignment horizontal="right" vertical="center"/>
    </xf>
    <xf numFmtId="0" fontId="0" fillId="0" borderId="10" xfId="0" quotePrefix="1" applyBorder="1" applyAlignment="1">
      <alignment horizontal="center" vertical="center"/>
    </xf>
    <xf numFmtId="0" fontId="0" fillId="0" borderId="16" xfId="0" quotePrefix="1" applyBorder="1" applyAlignment="1">
      <alignment horizontal="center" vertical="center"/>
    </xf>
    <xf numFmtId="0" fontId="14" fillId="0" borderId="11" xfId="0" applyFont="1" applyBorder="1" applyAlignment="1">
      <alignment horizontal="left" vertical="top" wrapText="1"/>
    </xf>
    <xf numFmtId="0" fontId="14" fillId="0" borderId="16" xfId="0" applyFont="1" applyBorder="1" applyAlignment="1">
      <alignment horizontal="left" vertical="top" wrapText="1"/>
    </xf>
    <xf numFmtId="0" fontId="14" fillId="0" borderId="43" xfId="0" applyFont="1" applyBorder="1" applyAlignment="1">
      <alignment horizontal="left" vertical="top" wrapText="1"/>
    </xf>
    <xf numFmtId="0" fontId="14" fillId="0" borderId="45"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0" fillId="0" borderId="0" xfId="0" applyAlignment="1">
      <alignment horizontal="left" vertical="center"/>
    </xf>
    <xf numFmtId="0" fontId="12" fillId="0" borderId="0" xfId="0" applyFont="1" applyAlignment="1">
      <alignment horizontal="right" vertical="center"/>
    </xf>
    <xf numFmtId="9" fontId="0" fillId="0" borderId="51" xfId="3" applyFont="1" applyBorder="1" applyAlignment="1">
      <alignment vertical="center"/>
    </xf>
    <xf numFmtId="9" fontId="0" fillId="0" borderId="52" xfId="3" applyFont="1" applyBorder="1" applyAlignment="1">
      <alignment vertical="center"/>
    </xf>
    <xf numFmtId="9" fontId="0" fillId="0" borderId="53" xfId="3" applyFont="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0" fillId="2" borderId="34"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9" fontId="15" fillId="0" borderId="0" xfId="3" applyFont="1" applyFill="1" applyBorder="1" applyAlignment="1">
      <alignment horizontal="center" vertical="center"/>
    </xf>
    <xf numFmtId="9" fontId="0" fillId="0" borderId="0" xfId="3" applyFont="1" applyFill="1" applyBorder="1" applyAlignment="1">
      <alignment horizontal="center" vertical="center"/>
    </xf>
    <xf numFmtId="9" fontId="3" fillId="0" borderId="57" xfId="3" applyFont="1" applyFill="1" applyBorder="1" applyAlignment="1">
      <alignment horizontal="center" vertical="center"/>
    </xf>
    <xf numFmtId="9" fontId="3" fillId="0" borderId="56" xfId="3" applyFont="1" applyFill="1" applyBorder="1" applyAlignment="1">
      <alignment horizontal="center" vertical="center"/>
    </xf>
    <xf numFmtId="9" fontId="3" fillId="0" borderId="58" xfId="3" applyFont="1" applyFill="1" applyBorder="1" applyAlignment="1">
      <alignment horizontal="center" vertical="center"/>
    </xf>
    <xf numFmtId="0" fontId="0" fillId="0" borderId="5" xfId="0" quotePrefix="1" applyBorder="1" applyAlignment="1">
      <alignment horizontal="center" vertical="center"/>
    </xf>
    <xf numFmtId="56" fontId="0" fillId="0" borderId="59" xfId="0" applyNumberFormat="1" applyFont="1" applyBorder="1" applyAlignment="1">
      <alignment horizontal="right"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59" xfId="0" applyFont="1" applyBorder="1" applyAlignment="1">
      <alignment vertical="center"/>
    </xf>
    <xf numFmtId="0" fontId="0" fillId="0" borderId="61" xfId="0" applyFont="1" applyBorder="1" applyAlignment="1">
      <alignment vertical="center"/>
    </xf>
    <xf numFmtId="0" fontId="0" fillId="0" borderId="60" xfId="0" applyFont="1" applyBorder="1" applyAlignment="1">
      <alignment vertical="center"/>
    </xf>
    <xf numFmtId="0" fontId="0" fillId="0" borderId="0" xfId="0" applyFont="1" applyAlignment="1">
      <alignment vertical="center"/>
    </xf>
    <xf numFmtId="56" fontId="0" fillId="0" borderId="6" xfId="0" applyNumberFormat="1" applyFont="1" applyBorder="1" applyAlignment="1">
      <alignment horizontal="right"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5" xfId="0" applyFont="1" applyBorder="1" applyAlignment="1">
      <alignment vertical="center"/>
    </xf>
    <xf numFmtId="0" fontId="0" fillId="3" borderId="38" xfId="0" applyFont="1" applyFill="1" applyBorder="1" applyAlignment="1">
      <alignment horizontal="center" vertical="center"/>
    </xf>
    <xf numFmtId="0" fontId="0" fillId="3" borderId="48" xfId="0" applyFont="1" applyFill="1" applyBorder="1" applyAlignment="1">
      <alignment vertical="center"/>
    </xf>
    <xf numFmtId="0" fontId="0" fillId="3" borderId="49" xfId="0" applyFont="1" applyFill="1" applyBorder="1" applyAlignment="1">
      <alignment vertical="center"/>
    </xf>
    <xf numFmtId="0" fontId="0" fillId="3" borderId="50" xfId="0" applyFont="1" applyFill="1" applyBorder="1" applyAlignment="1">
      <alignment vertical="center"/>
    </xf>
    <xf numFmtId="0" fontId="0" fillId="3" borderId="47" xfId="0" applyFont="1" applyFill="1" applyBorder="1" applyAlignment="1">
      <alignment vertical="center"/>
    </xf>
    <xf numFmtId="0" fontId="0" fillId="3" borderId="38" xfId="0" applyFont="1" applyFill="1" applyBorder="1" applyAlignment="1">
      <alignmen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2" borderId="63" xfId="0" applyFill="1" applyBorder="1" applyAlignment="1">
      <alignment horizontal="center" vertical="center"/>
    </xf>
    <xf numFmtId="0" fontId="0" fillId="2" borderId="62" xfId="0" applyFill="1" applyBorder="1" applyAlignment="1">
      <alignment horizontal="center" vertical="center"/>
    </xf>
    <xf numFmtId="0" fontId="5" fillId="0" borderId="0" xfId="0" applyFont="1" applyAlignment="1">
      <alignment horizontal="center" vertical="top"/>
    </xf>
    <xf numFmtId="56" fontId="0" fillId="0" borderId="12" xfId="0" applyNumberFormat="1" applyFont="1" applyBorder="1" applyAlignment="1">
      <alignment horizontal="righ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vertical="center"/>
    </xf>
    <xf numFmtId="0" fontId="0" fillId="0" borderId="10" xfId="0" applyFont="1" applyBorder="1" applyAlignment="1">
      <alignment vertical="center"/>
    </xf>
    <xf numFmtId="0" fontId="0" fillId="0" borderId="9" xfId="0" applyFont="1" applyBorder="1" applyAlignment="1">
      <alignment vertical="center"/>
    </xf>
    <xf numFmtId="0" fontId="0" fillId="0" borderId="64" xfId="0" quotePrefix="1" applyBorder="1" applyAlignment="1">
      <alignment vertical="top" wrapText="1"/>
    </xf>
    <xf numFmtId="0" fontId="16" fillId="0" borderId="45" xfId="0" applyFont="1" applyFill="1" applyBorder="1" applyAlignment="1">
      <alignment horizontal="left" vertical="center" wrapText="1"/>
    </xf>
    <xf numFmtId="0" fontId="0" fillId="0" borderId="64" xfId="0" applyBorder="1" applyAlignment="1">
      <alignment vertical="top" wrapText="1"/>
    </xf>
    <xf numFmtId="0" fontId="0" fillId="0" borderId="64" xfId="0" applyBorder="1" applyAlignment="1">
      <alignment wrapText="1"/>
    </xf>
    <xf numFmtId="0" fontId="7" fillId="0" borderId="4" xfId="0" applyFont="1" applyBorder="1" applyAlignment="1">
      <alignment vertical="top" wrapText="1"/>
    </xf>
    <xf numFmtId="0" fontId="3" fillId="0" borderId="0" xfId="0" applyFont="1" applyAlignment="1">
      <alignment horizontal="left" vertical="top" wrapText="1"/>
    </xf>
    <xf numFmtId="0" fontId="16" fillId="0" borderId="67" xfId="0" applyFont="1" applyFill="1" applyBorder="1" applyAlignment="1">
      <alignment horizontal="left" vertical="center" wrapText="1"/>
    </xf>
    <xf numFmtId="0" fontId="3" fillId="0" borderId="0" xfId="0" applyFont="1" applyBorder="1" applyAlignment="1">
      <alignment horizontal="left" vertical="top" wrapText="1"/>
    </xf>
    <xf numFmtId="0" fontId="0" fillId="0" borderId="69" xfId="0" quotePrefix="1" applyBorder="1" applyAlignment="1">
      <alignment vertical="top" wrapText="1"/>
    </xf>
    <xf numFmtId="0" fontId="14" fillId="0" borderId="71" xfId="0" applyFont="1" applyBorder="1" applyAlignment="1">
      <alignment horizontal="left" vertical="top" wrapText="1"/>
    </xf>
    <xf numFmtId="0" fontId="16" fillId="0" borderId="73" xfId="0" applyFont="1" applyFill="1" applyBorder="1" applyAlignment="1">
      <alignment horizontal="left" vertical="center" wrapText="1"/>
    </xf>
    <xf numFmtId="0" fontId="0" fillId="0" borderId="69" xfId="0" applyBorder="1" applyAlignment="1">
      <alignment vertical="top" wrapText="1"/>
    </xf>
    <xf numFmtId="0" fontId="0" fillId="0" borderId="69" xfId="0" applyBorder="1" applyAlignment="1">
      <alignment wrapText="1"/>
    </xf>
    <xf numFmtId="0" fontId="14" fillId="0" borderId="76" xfId="0" applyFont="1" applyBorder="1" applyAlignment="1">
      <alignment horizontal="left" vertical="top" wrapText="1"/>
    </xf>
    <xf numFmtId="0" fontId="8" fillId="0" borderId="6" xfId="0" applyFont="1" applyBorder="1" applyAlignment="1">
      <alignment horizontal="center" vertical="center"/>
    </xf>
    <xf numFmtId="0" fontId="14" fillId="0" borderId="92" xfId="0" applyFont="1" applyBorder="1" applyAlignment="1">
      <alignment horizontal="left" vertical="top" wrapText="1"/>
    </xf>
    <xf numFmtId="0" fontId="11" fillId="0" borderId="0" xfId="0" applyFont="1" applyAlignment="1">
      <alignment horizontal="center" vertical="center"/>
    </xf>
    <xf numFmtId="0" fontId="0" fillId="0" borderId="24"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4"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8" xfId="0" applyBorder="1" applyAlignment="1">
      <alignment horizontal="left" vertical="center" wrapText="1"/>
    </xf>
    <xf numFmtId="0" fontId="0" fillId="0" borderId="70" xfId="0" applyBorder="1" applyAlignment="1">
      <alignment horizontal="left" vertical="center" wrapText="1"/>
    </xf>
    <xf numFmtId="0" fontId="0" fillId="0" borderId="72" xfId="0" applyBorder="1" applyAlignment="1">
      <alignment horizontal="left" vertical="center" wrapText="1"/>
    </xf>
    <xf numFmtId="0" fontId="0" fillId="0" borderId="74" xfId="0" applyBorder="1" applyAlignment="1">
      <alignment horizontal="left" vertical="center" wrapText="1"/>
    </xf>
    <xf numFmtId="0" fontId="7" fillId="0" borderId="0" xfId="0" applyFont="1" applyAlignment="1">
      <alignment horizontal="center" vertical="center"/>
    </xf>
    <xf numFmtId="0" fontId="19" fillId="0" borderId="0" xfId="0" applyFont="1" applyAlignment="1">
      <alignment vertical="center"/>
    </xf>
    <xf numFmtId="0" fontId="19" fillId="0" borderId="2" xfId="0" applyFont="1" applyBorder="1" applyAlignment="1">
      <alignment horizontal="center" vertical="center"/>
    </xf>
    <xf numFmtId="0" fontId="19" fillId="0" borderId="77" xfId="0" applyFont="1" applyBorder="1" applyAlignment="1">
      <alignment horizontal="center" vertical="center"/>
    </xf>
    <xf numFmtId="0" fontId="19" fillId="0" borderId="36" xfId="0" applyFont="1" applyBorder="1" applyAlignment="1">
      <alignment horizontal="center" vertical="center"/>
    </xf>
    <xf numFmtId="0" fontId="19" fillId="0" borderId="38" xfId="0" applyFont="1" applyBorder="1" applyAlignment="1">
      <alignment horizontal="center" vertical="center"/>
    </xf>
    <xf numFmtId="0" fontId="19" fillId="0" borderId="8" xfId="0" applyFont="1" applyBorder="1" applyAlignment="1">
      <alignment horizontal="center" vertical="center"/>
    </xf>
    <xf numFmtId="0" fontId="19" fillId="0" borderId="40" xfId="0" applyFont="1" applyBorder="1" applyAlignment="1">
      <alignment horizontal="center" vertical="center"/>
    </xf>
    <xf numFmtId="0" fontId="19" fillId="0" borderId="78" xfId="0" applyFont="1" applyBorder="1" applyAlignment="1">
      <alignment horizontal="center" vertical="center"/>
    </xf>
    <xf numFmtId="0" fontId="19" fillId="0" borderId="37" xfId="0" applyFont="1" applyBorder="1" applyAlignment="1">
      <alignment horizontal="center" vertical="center"/>
    </xf>
    <xf numFmtId="0" fontId="19" fillId="0" borderId="34" xfId="0" applyFont="1" applyBorder="1" applyAlignment="1">
      <alignment vertical="center"/>
    </xf>
    <xf numFmtId="0" fontId="19" fillId="0" borderId="0" xfId="0" applyFont="1" applyAlignment="1">
      <alignment horizontal="left" vertical="center"/>
    </xf>
    <xf numFmtId="0" fontId="0" fillId="0" borderId="66" xfId="0" applyBorder="1" applyAlignment="1">
      <alignment horizontal="left" vertical="top" wrapText="1"/>
    </xf>
    <xf numFmtId="0" fontId="0" fillId="0" borderId="68" xfId="0" applyBorder="1" applyAlignment="1">
      <alignment horizontal="left" vertical="top" wrapText="1"/>
    </xf>
    <xf numFmtId="0" fontId="0" fillId="0" borderId="70" xfId="0" applyBorder="1" applyAlignment="1">
      <alignment horizontal="left" vertical="top" wrapText="1"/>
    </xf>
    <xf numFmtId="0" fontId="0" fillId="0" borderId="72" xfId="0" applyBorder="1" applyAlignment="1">
      <alignment horizontal="left" vertical="top" wrapText="1"/>
    </xf>
    <xf numFmtId="0" fontId="0" fillId="0" borderId="74" xfId="0" applyBorder="1" applyAlignment="1">
      <alignment horizontal="left" vertical="top" wrapText="1"/>
    </xf>
    <xf numFmtId="0" fontId="0" fillId="0" borderId="75" xfId="0" applyBorder="1" applyAlignment="1">
      <alignment horizontal="left" vertical="top" wrapText="1"/>
    </xf>
    <xf numFmtId="0" fontId="19" fillId="0" borderId="0" xfId="0" applyFont="1" applyBorder="1" applyAlignment="1">
      <alignment horizontal="center" vertical="center"/>
    </xf>
    <xf numFmtId="0" fontId="19" fillId="0" borderId="0" xfId="0" quotePrefix="1" applyFont="1" applyBorder="1" applyAlignment="1">
      <alignment horizontal="center" vertical="center"/>
    </xf>
    <xf numFmtId="56" fontId="0" fillId="0" borderId="30" xfId="0" applyNumberFormat="1" applyFont="1" applyBorder="1" applyAlignment="1">
      <alignment horizontal="right" vertical="center"/>
    </xf>
    <xf numFmtId="0" fontId="0" fillId="0" borderId="23" xfId="0" applyFont="1" applyBorder="1" applyAlignment="1">
      <alignment horizontal="center" vertical="center"/>
    </xf>
    <xf numFmtId="0" fontId="0" fillId="0" borderId="27" xfId="0" applyFont="1" applyBorder="1" applyAlignment="1">
      <alignment horizontal="center" vertical="center"/>
    </xf>
    <xf numFmtId="0" fontId="0" fillId="0" borderId="93" xfId="0" applyFont="1" applyBorder="1" applyAlignment="1">
      <alignment vertical="center"/>
    </xf>
    <xf numFmtId="0" fontId="0" fillId="0" borderId="94" xfId="0" applyFont="1" applyBorder="1" applyAlignment="1">
      <alignment vertical="center"/>
    </xf>
    <xf numFmtId="0" fontId="0" fillId="0" borderId="95" xfId="0" applyFont="1" applyBorder="1" applyAlignment="1">
      <alignment vertical="center"/>
    </xf>
    <xf numFmtId="0" fontId="0" fillId="0" borderId="30" xfId="0" applyFont="1" applyBorder="1" applyAlignment="1">
      <alignment vertical="center"/>
    </xf>
    <xf numFmtId="0" fontId="0" fillId="0" borderId="27" xfId="0" applyFont="1" applyBorder="1" applyAlignment="1">
      <alignment vertical="center"/>
    </xf>
    <xf numFmtId="0" fontId="19" fillId="0" borderId="0" xfId="0" applyFont="1" applyBorder="1" applyAlignment="1">
      <alignment horizontal="left" vertical="center"/>
    </xf>
    <xf numFmtId="0" fontId="19" fillId="0" borderId="29" xfId="0" applyFont="1" applyBorder="1" applyAlignment="1">
      <alignment horizontal="right" vertical="center"/>
    </xf>
    <xf numFmtId="0" fontId="19" fillId="0" borderId="87" xfId="0" quotePrefix="1" applyFont="1" applyBorder="1" applyAlignment="1">
      <alignment horizontal="right" vertical="center"/>
    </xf>
    <xf numFmtId="0" fontId="19" fillId="0" borderId="88" xfId="0" applyFont="1" applyBorder="1" applyAlignment="1">
      <alignment horizontal="right" vertical="center"/>
    </xf>
    <xf numFmtId="0" fontId="19" fillId="0" borderId="89" xfId="0" applyFont="1" applyBorder="1" applyAlignment="1">
      <alignment horizontal="right" vertical="center"/>
    </xf>
    <xf numFmtId="0" fontId="19" fillId="0" borderId="90" xfId="0" applyFont="1" applyBorder="1" applyAlignment="1">
      <alignment horizontal="right" vertical="center"/>
    </xf>
    <xf numFmtId="0" fontId="19" fillId="0" borderId="26" xfId="0" applyFont="1" applyBorder="1" applyAlignment="1">
      <alignment horizontal="right" vertical="center"/>
    </xf>
    <xf numFmtId="0" fontId="19" fillId="0" borderId="81" xfId="0" quotePrefix="1" applyFont="1" applyBorder="1" applyAlignment="1">
      <alignment horizontal="right" vertical="center"/>
    </xf>
    <xf numFmtId="0" fontId="19" fillId="0" borderId="27" xfId="0" quotePrefix="1" applyFont="1" applyBorder="1" applyAlignment="1">
      <alignment horizontal="right" vertical="center"/>
    </xf>
    <xf numFmtId="0" fontId="19" fillId="0" borderId="39" xfId="0" quotePrefix="1" applyFont="1" applyBorder="1" applyAlignment="1">
      <alignment horizontal="right" vertical="center"/>
    </xf>
    <xf numFmtId="0" fontId="19" fillId="0" borderId="0" xfId="0" applyFont="1" applyAlignment="1">
      <alignment horizontal="right"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5" xfId="0" applyFont="1" applyFill="1" applyBorder="1" applyAlignment="1">
      <alignment vertical="center"/>
    </xf>
    <xf numFmtId="56" fontId="0" fillId="0" borderId="99" xfId="0" applyNumberFormat="1" applyFont="1" applyFill="1" applyBorder="1" applyAlignment="1">
      <alignment horizontal="right" vertical="center"/>
    </xf>
    <xf numFmtId="56" fontId="0" fillId="0" borderId="101" xfId="0" applyNumberFormat="1" applyFont="1" applyFill="1" applyBorder="1" applyAlignment="1">
      <alignment horizontal="right"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4" xfId="0" applyFont="1" applyFill="1" applyBorder="1" applyAlignment="1">
      <alignment vertical="center"/>
    </xf>
    <xf numFmtId="0" fontId="0" fillId="0" borderId="103" xfId="0" applyFont="1" applyFill="1" applyBorder="1" applyAlignment="1">
      <alignment vertical="center"/>
    </xf>
    <xf numFmtId="0" fontId="0" fillId="0" borderId="102" xfId="0" applyFont="1" applyFill="1" applyBorder="1" applyAlignment="1">
      <alignment vertical="center"/>
    </xf>
    <xf numFmtId="0" fontId="0" fillId="3" borderId="106" xfId="0" applyFont="1" applyFill="1" applyBorder="1" applyAlignment="1">
      <alignment vertical="center"/>
    </xf>
    <xf numFmtId="0" fontId="0" fillId="3" borderId="107" xfId="0" applyFont="1" applyFill="1" applyBorder="1" applyAlignment="1">
      <alignment vertical="center"/>
    </xf>
    <xf numFmtId="9" fontId="0" fillId="0" borderId="109" xfId="3" applyFont="1" applyBorder="1" applyAlignment="1">
      <alignment vertical="center"/>
    </xf>
    <xf numFmtId="9" fontId="0" fillId="0" borderId="110" xfId="3" applyFont="1" applyBorder="1" applyAlignment="1">
      <alignment vertical="center"/>
    </xf>
    <xf numFmtId="0" fontId="0" fillId="3" borderId="112" xfId="0" applyFont="1" applyFill="1" applyBorder="1" applyAlignment="1">
      <alignment vertical="center"/>
    </xf>
    <xf numFmtId="9" fontId="0" fillId="0" borderId="113" xfId="3" applyFont="1" applyBorder="1" applyAlignment="1">
      <alignment vertical="center"/>
    </xf>
    <xf numFmtId="0" fontId="0" fillId="3" borderId="114" xfId="0" applyFont="1" applyFill="1" applyBorder="1" applyAlignment="1">
      <alignment vertical="center"/>
    </xf>
    <xf numFmtId="9" fontId="0" fillId="0" borderId="115" xfId="3" applyFont="1" applyBorder="1" applyAlignment="1">
      <alignment vertical="center"/>
    </xf>
    <xf numFmtId="0" fontId="19" fillId="0" borderId="116" xfId="0" applyFont="1" applyBorder="1" applyAlignment="1">
      <alignment horizontal="center" vertical="center"/>
    </xf>
    <xf numFmtId="0" fontId="19" fillId="0" borderId="117" xfId="0" applyFont="1" applyBorder="1" applyAlignment="1">
      <alignment horizontal="center" vertical="center"/>
    </xf>
    <xf numFmtId="0" fontId="19" fillId="0" borderId="117" xfId="0" quotePrefix="1" applyFont="1" applyBorder="1" applyAlignment="1">
      <alignment horizontal="center" vertical="center"/>
    </xf>
    <xf numFmtId="0" fontId="19" fillId="0" borderId="118" xfId="0" quotePrefix="1" applyFont="1" applyBorder="1" applyAlignment="1">
      <alignment horizontal="center" vertical="center"/>
    </xf>
    <xf numFmtId="0" fontId="19" fillId="0" borderId="119" xfId="0" applyNumberFormat="1" applyFont="1" applyBorder="1" applyAlignment="1">
      <alignment horizontal="right" vertical="center"/>
    </xf>
    <xf numFmtId="0" fontId="19" fillId="0" borderId="120" xfId="0" applyNumberFormat="1" applyFont="1" applyBorder="1" applyAlignment="1">
      <alignment horizontal="right" vertical="center"/>
    </xf>
    <xf numFmtId="0" fontId="19" fillId="0" borderId="121" xfId="0" applyNumberFormat="1" applyFont="1" applyBorder="1" applyAlignment="1">
      <alignment horizontal="right" vertical="center"/>
    </xf>
    <xf numFmtId="0" fontId="19" fillId="0" borderId="122" xfId="0" applyFont="1" applyBorder="1" applyAlignment="1">
      <alignment horizontal="center" vertical="center"/>
    </xf>
    <xf numFmtId="0" fontId="19" fillId="0" borderId="123" xfId="0" applyFont="1" applyBorder="1" applyAlignment="1">
      <alignment horizontal="center" vertical="center"/>
    </xf>
    <xf numFmtId="0" fontId="19" fillId="0" borderId="123" xfId="0" quotePrefix="1" applyFont="1" applyBorder="1" applyAlignment="1">
      <alignment horizontal="center" vertical="center"/>
    </xf>
    <xf numFmtId="0" fontId="19" fillId="0" borderId="124" xfId="0" quotePrefix="1" applyFont="1" applyBorder="1" applyAlignment="1">
      <alignment horizontal="center" vertical="center"/>
    </xf>
    <xf numFmtId="0" fontId="19" fillId="0" borderId="125" xfId="0" applyNumberFormat="1" applyFont="1" applyBorder="1" applyAlignment="1">
      <alignment horizontal="right" vertical="center"/>
    </xf>
    <xf numFmtId="0" fontId="19" fillId="0" borderId="126" xfId="0" applyNumberFormat="1" applyFont="1" applyBorder="1" applyAlignment="1">
      <alignment horizontal="right" vertical="center"/>
    </xf>
    <xf numFmtId="0" fontId="19" fillId="0" borderId="127" xfId="0" applyNumberFormat="1" applyFont="1" applyBorder="1" applyAlignment="1">
      <alignment horizontal="right" vertical="center"/>
    </xf>
    <xf numFmtId="0" fontId="19" fillId="0" borderId="128" xfId="0" applyFont="1" applyBorder="1" applyAlignment="1">
      <alignment horizontal="center" vertical="center"/>
    </xf>
    <xf numFmtId="0" fontId="19" fillId="0" borderId="129" xfId="0" applyFont="1" applyBorder="1" applyAlignment="1">
      <alignment horizontal="center" vertical="center"/>
    </xf>
    <xf numFmtId="0" fontId="19" fillId="0" borderId="130" xfId="0" applyNumberFormat="1" applyFont="1" applyBorder="1" applyAlignment="1">
      <alignment horizontal="right" vertical="center"/>
    </xf>
    <xf numFmtId="0" fontId="19" fillId="0" borderId="131" xfId="0" applyNumberFormat="1" applyFont="1" applyBorder="1" applyAlignment="1">
      <alignment horizontal="right" vertical="center"/>
    </xf>
    <xf numFmtId="0" fontId="0" fillId="3" borderId="108" xfId="0" applyFont="1" applyFill="1" applyBorder="1" applyAlignment="1">
      <alignment vertical="center"/>
    </xf>
    <xf numFmtId="0" fontId="0" fillId="4" borderId="0" xfId="0" applyFill="1" applyAlignment="1">
      <alignment vertical="center"/>
    </xf>
    <xf numFmtId="0" fontId="0" fillId="4" borderId="7" xfId="0" quotePrefix="1" applyFill="1" applyBorder="1" applyAlignment="1">
      <alignment horizontal="center" vertical="center"/>
    </xf>
    <xf numFmtId="0" fontId="0" fillId="4" borderId="61" xfId="0" applyFont="1" applyFill="1" applyBorder="1" applyAlignment="1">
      <alignment horizontal="right" vertical="center"/>
    </xf>
    <xf numFmtId="0" fontId="0" fillId="4" borderId="7" xfId="0" applyFont="1" applyFill="1" applyBorder="1" applyAlignment="1">
      <alignment horizontal="right" vertical="center"/>
    </xf>
    <xf numFmtId="0" fontId="0" fillId="4" borderId="100" xfId="0" applyFont="1" applyFill="1" applyBorder="1" applyAlignment="1">
      <alignment horizontal="right" vertical="center"/>
    </xf>
    <xf numFmtId="0" fontId="21" fillId="4" borderId="100" xfId="0" applyFont="1" applyFill="1" applyBorder="1" applyAlignment="1">
      <alignment horizontal="right" vertical="center"/>
    </xf>
    <xf numFmtId="0" fontId="21" fillId="4" borderId="105" xfId="0" applyFont="1" applyFill="1" applyBorder="1" applyAlignment="1">
      <alignment horizontal="right" vertical="center"/>
    </xf>
    <xf numFmtId="0" fontId="21" fillId="4" borderId="94" xfId="0" applyFont="1" applyFill="1" applyBorder="1" applyAlignment="1">
      <alignment vertical="center"/>
    </xf>
    <xf numFmtId="9" fontId="0" fillId="4" borderId="111" xfId="3" applyFont="1" applyFill="1" applyBorder="1" applyAlignment="1">
      <alignment vertical="center"/>
    </xf>
    <xf numFmtId="0" fontId="0" fillId="4" borderId="0" xfId="0" applyFill="1" applyAlignment="1">
      <alignment horizontal="center" vertical="center"/>
    </xf>
    <xf numFmtId="0" fontId="19" fillId="4" borderId="0" xfId="0" applyFont="1" applyFill="1" applyAlignment="1">
      <alignment vertical="center"/>
    </xf>
    <xf numFmtId="0" fontId="19" fillId="4" borderId="46" xfId="0" applyFont="1" applyFill="1" applyBorder="1" applyAlignment="1">
      <alignment horizontal="center" vertical="center"/>
    </xf>
    <xf numFmtId="0" fontId="19" fillId="4" borderId="82" xfId="0" quotePrefix="1" applyFont="1" applyFill="1" applyBorder="1" applyAlignment="1">
      <alignment horizontal="right" vertical="center"/>
    </xf>
    <xf numFmtId="0" fontId="19" fillId="4" borderId="34" xfId="0" applyFont="1" applyFill="1" applyBorder="1" applyAlignment="1">
      <alignment vertical="center"/>
    </xf>
    <xf numFmtId="0" fontId="19" fillId="4" borderId="46" xfId="0" quotePrefix="1" applyFont="1" applyFill="1" applyBorder="1" applyAlignment="1">
      <alignment horizontal="right" vertical="center"/>
    </xf>
    <xf numFmtId="0" fontId="19" fillId="4" borderId="0" xfId="0" applyFont="1" applyFill="1" applyBorder="1" applyAlignment="1">
      <alignment horizontal="left" vertical="center"/>
    </xf>
    <xf numFmtId="0" fontId="19" fillId="4" borderId="0" xfId="0" applyFont="1" applyFill="1" applyAlignment="1">
      <alignment horizontal="left" vertical="center"/>
    </xf>
    <xf numFmtId="0" fontId="22"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horizontal="left" vertical="center"/>
    </xf>
    <xf numFmtId="0" fontId="23" fillId="0" borderId="62" xfId="0" applyFont="1" applyBorder="1" applyAlignment="1">
      <alignment horizontal="center" vertical="center"/>
    </xf>
    <xf numFmtId="0" fontId="22" fillId="0" borderId="18" xfId="0" applyFont="1" applyBorder="1" applyAlignment="1">
      <alignment horizontal="center" vertical="center"/>
    </xf>
    <xf numFmtId="0" fontId="22" fillId="0" borderId="132" xfId="0" applyFont="1" applyBorder="1" applyAlignment="1">
      <alignment horizontal="center" vertical="center"/>
    </xf>
    <xf numFmtId="0" fontId="22" fillId="0" borderId="133" xfId="0" applyFont="1" applyBorder="1" applyAlignment="1">
      <alignment horizontal="center" vertical="center"/>
    </xf>
    <xf numFmtId="0" fontId="22" fillId="0" borderId="62" xfId="0" applyFont="1" applyBorder="1" applyAlignment="1">
      <alignment horizontal="center" vertical="center"/>
    </xf>
    <xf numFmtId="0" fontId="25" fillId="0" borderId="62" xfId="0" applyFont="1" applyBorder="1" applyAlignment="1">
      <alignment horizontal="center" vertical="center"/>
    </xf>
    <xf numFmtId="0" fontId="22" fillId="0" borderId="134" xfId="0" applyFont="1" applyBorder="1" applyAlignment="1">
      <alignment horizontal="center" vertical="center"/>
    </xf>
    <xf numFmtId="0" fontId="22" fillId="0" borderId="135" xfId="0" applyFont="1" applyFill="1" applyBorder="1" applyAlignment="1">
      <alignment vertical="center"/>
    </xf>
    <xf numFmtId="0" fontId="22" fillId="0" borderId="9" xfId="0" applyFont="1" applyFill="1" applyBorder="1" applyAlignment="1">
      <alignment vertical="center"/>
    </xf>
    <xf numFmtId="0" fontId="22" fillId="0" borderId="136" xfId="0" applyFont="1" applyBorder="1" applyAlignment="1">
      <alignment vertical="center"/>
    </xf>
    <xf numFmtId="0" fontId="22" fillId="0" borderId="134" xfId="0" applyFont="1" applyBorder="1" applyAlignment="1">
      <alignment vertical="center"/>
    </xf>
    <xf numFmtId="176" fontId="22" fillId="0" borderId="35" xfId="0" applyNumberFormat="1" applyFont="1" applyBorder="1" applyAlignment="1">
      <alignment vertical="center"/>
    </xf>
    <xf numFmtId="0" fontId="22" fillId="0" borderId="137" xfId="0" applyFont="1" applyBorder="1" applyAlignment="1">
      <alignment horizontal="center" vertical="center"/>
    </xf>
    <xf numFmtId="0" fontId="22" fillId="0" borderId="138" xfId="0" applyFont="1" applyFill="1" applyBorder="1" applyAlignment="1">
      <alignment vertical="center"/>
    </xf>
    <xf numFmtId="0" fontId="22" fillId="0" borderId="5" xfId="0" applyFont="1" applyFill="1" applyBorder="1" applyAlignment="1">
      <alignment vertical="center"/>
    </xf>
    <xf numFmtId="0" fontId="22" fillId="0" borderId="139" xfId="0" applyFont="1" applyBorder="1" applyAlignment="1">
      <alignment vertical="center"/>
    </xf>
    <xf numFmtId="0" fontId="22" fillId="0" borderId="137" xfId="0" applyFont="1" applyBorder="1" applyAlignment="1">
      <alignment vertical="center"/>
    </xf>
    <xf numFmtId="176" fontId="22" fillId="0" borderId="134" xfId="0" applyNumberFormat="1" applyFont="1" applyBorder="1" applyAlignment="1">
      <alignment vertical="center"/>
    </xf>
    <xf numFmtId="0" fontId="22" fillId="0" borderId="17" xfId="0" applyFont="1" applyBorder="1" applyAlignment="1">
      <alignment horizontal="center" vertical="center"/>
    </xf>
    <xf numFmtId="0" fontId="22" fillId="0" borderId="15" xfId="0" applyFont="1" applyFill="1" applyBorder="1" applyAlignment="1">
      <alignment vertical="center"/>
    </xf>
    <xf numFmtId="0" fontId="22" fillId="0" borderId="14" xfId="0" applyFont="1" applyFill="1" applyBorder="1" applyAlignment="1">
      <alignment vertical="center"/>
    </xf>
    <xf numFmtId="0" fontId="22" fillId="0" borderId="140" xfId="0" applyFont="1" applyBorder="1" applyAlignment="1">
      <alignment vertical="center"/>
    </xf>
    <xf numFmtId="0" fontId="22" fillId="0" borderId="17" xfId="0" applyFont="1" applyBorder="1" applyAlignment="1">
      <alignment vertical="center"/>
    </xf>
    <xf numFmtId="176" fontId="22" fillId="0" borderId="141" xfId="0" applyNumberFormat="1" applyFont="1" applyBorder="1" applyAlignment="1">
      <alignment vertical="center"/>
    </xf>
    <xf numFmtId="0" fontId="22" fillId="0" borderId="132" xfId="0" applyFont="1" applyBorder="1" applyAlignment="1">
      <alignment vertical="center"/>
    </xf>
    <xf numFmtId="0" fontId="22" fillId="0" borderId="133" xfId="0" applyFont="1" applyBorder="1" applyAlignment="1">
      <alignment vertical="center"/>
    </xf>
    <xf numFmtId="0" fontId="22" fillId="0" borderId="62" xfId="0" applyFont="1" applyBorder="1" applyAlignment="1">
      <alignment vertical="center"/>
    </xf>
    <xf numFmtId="176" fontId="22" fillId="0" borderId="62" xfId="0" applyNumberFormat="1" applyFont="1" applyBorder="1" applyAlignment="1">
      <alignment vertical="center"/>
    </xf>
    <xf numFmtId="56" fontId="0" fillId="0" borderId="13" xfId="0" applyNumberFormat="1" applyFont="1" applyBorder="1" applyAlignment="1">
      <alignment horizontal="right" vertical="center"/>
    </xf>
    <xf numFmtId="0" fontId="0" fillId="0" borderId="14" xfId="0" applyFont="1" applyBorder="1" applyAlignment="1">
      <alignment horizontal="center" vertical="center"/>
    </xf>
    <xf numFmtId="0" fontId="0" fillId="0" borderId="142" xfId="0" applyFont="1" applyBorder="1" applyAlignment="1">
      <alignment horizontal="center" vertical="center"/>
    </xf>
    <xf numFmtId="0" fontId="0" fillId="0" borderId="13" xfId="0" applyFont="1" applyBorder="1" applyAlignment="1">
      <alignment vertical="center"/>
    </xf>
    <xf numFmtId="0" fontId="0" fillId="0" borderId="142" xfId="0" applyFont="1" applyBorder="1" applyAlignment="1">
      <alignment vertical="center"/>
    </xf>
    <xf numFmtId="0" fontId="0" fillId="0" borderId="14" xfId="0" applyFont="1" applyBorder="1" applyAlignment="1">
      <alignment vertical="center"/>
    </xf>
    <xf numFmtId="56" fontId="0" fillId="0" borderId="143" xfId="0" applyNumberFormat="1" applyFont="1" applyFill="1" applyBorder="1" applyAlignment="1">
      <alignment horizontal="right"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vertical="center"/>
    </xf>
    <xf numFmtId="0" fontId="0" fillId="0" borderId="10" xfId="0" applyFont="1" applyFill="1" applyBorder="1" applyAlignment="1">
      <alignment vertical="center"/>
    </xf>
    <xf numFmtId="0" fontId="0" fillId="0" borderId="9" xfId="0" applyFont="1" applyFill="1" applyBorder="1" applyAlignment="1">
      <alignment vertical="center"/>
    </xf>
    <xf numFmtId="0" fontId="0" fillId="4" borderId="144" xfId="0" applyFont="1" applyFill="1" applyBorder="1" applyAlignment="1">
      <alignment horizontal="right" vertical="center"/>
    </xf>
    <xf numFmtId="56" fontId="0" fillId="0" borderId="145" xfId="0" applyNumberFormat="1" applyFont="1" applyFill="1" applyBorder="1" applyAlignment="1">
      <alignment horizontal="right" vertical="center"/>
    </xf>
    <xf numFmtId="0" fontId="0" fillId="0" borderId="146" xfId="0" applyFont="1" applyFill="1" applyBorder="1" applyAlignment="1">
      <alignment horizontal="center" vertical="center"/>
    </xf>
    <xf numFmtId="0" fontId="0" fillId="0" borderId="147" xfId="0" applyFont="1" applyFill="1" applyBorder="1" applyAlignment="1">
      <alignment horizontal="center" vertical="center"/>
    </xf>
    <xf numFmtId="0" fontId="0" fillId="0" borderId="148" xfId="0" applyFont="1" applyFill="1" applyBorder="1" applyAlignment="1">
      <alignment vertical="center"/>
    </xf>
    <xf numFmtId="0" fontId="0" fillId="0" borderId="147" xfId="0" applyFont="1" applyFill="1" applyBorder="1" applyAlignment="1">
      <alignment vertical="center"/>
    </xf>
    <xf numFmtId="0" fontId="0" fillId="0" borderId="146" xfId="0" applyFont="1" applyFill="1" applyBorder="1" applyAlignment="1">
      <alignment vertical="center"/>
    </xf>
    <xf numFmtId="0" fontId="0" fillId="4" borderId="149" xfId="0" applyFont="1" applyFill="1" applyBorder="1" applyAlignment="1">
      <alignment horizontal="right" vertical="center"/>
    </xf>
    <xf numFmtId="0" fontId="14" fillId="0" borderId="69" xfId="0" applyFont="1" applyBorder="1" applyAlignment="1">
      <alignment horizontal="left" vertical="top" wrapText="1"/>
    </xf>
    <xf numFmtId="0" fontId="0" fillId="2" borderId="150" xfId="0" applyFill="1" applyBorder="1" applyAlignment="1">
      <alignment horizontal="center" vertical="center"/>
    </xf>
    <xf numFmtId="0" fontId="0" fillId="2" borderId="151" xfId="0" applyFill="1" applyBorder="1" applyAlignment="1">
      <alignment horizontal="center" vertical="center"/>
    </xf>
    <xf numFmtId="9" fontId="0" fillId="0" borderId="152" xfId="3" applyFont="1" applyFill="1" applyBorder="1" applyAlignment="1">
      <alignment horizontal="center" vertical="center"/>
    </xf>
    <xf numFmtId="9" fontId="0" fillId="0" borderId="153" xfId="3" applyFont="1" applyFill="1" applyBorder="1" applyAlignment="1">
      <alignment horizontal="center" vertical="center"/>
    </xf>
    <xf numFmtId="0" fontId="0" fillId="0" borderId="154" xfId="0" applyBorder="1" applyAlignment="1">
      <alignment horizontal="left" vertical="top" wrapText="1"/>
    </xf>
    <xf numFmtId="0" fontId="0" fillId="0" borderId="155" xfId="0" quotePrefix="1" applyBorder="1" applyAlignment="1">
      <alignment vertical="top" wrapText="1"/>
    </xf>
    <xf numFmtId="0" fontId="0" fillId="0" borderId="156" xfId="0" applyBorder="1" applyAlignment="1">
      <alignment horizontal="left" vertical="top" wrapText="1"/>
    </xf>
    <xf numFmtId="0" fontId="14" fillId="0" borderId="157" xfId="0" applyFont="1" applyBorder="1" applyAlignment="1">
      <alignment horizontal="left" vertical="top" wrapText="1"/>
    </xf>
    <xf numFmtId="0" fontId="8" fillId="0" borderId="20" xfId="0" applyNumberFormat="1" applyFont="1" applyBorder="1" applyAlignment="1">
      <alignment horizontal="center" vertical="center" wrapText="1"/>
    </xf>
    <xf numFmtId="0" fontId="8" fillId="0" borderId="21" xfId="0" applyNumberFormat="1" applyFont="1" applyBorder="1" applyAlignment="1">
      <alignment horizontal="center" vertical="center" wrapText="1"/>
    </xf>
    <xf numFmtId="0" fontId="8" fillId="0" borderId="22"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11" xfId="0" applyFont="1" applyBorder="1" applyAlignment="1">
      <alignment vertical="center" wrapText="1"/>
    </xf>
    <xf numFmtId="0" fontId="8" fillId="0" borderId="26"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0" fillId="2" borderId="28" xfId="0" applyFill="1" applyBorder="1" applyAlignment="1">
      <alignment horizontal="center" vertical="center"/>
    </xf>
    <xf numFmtId="0" fontId="0" fillId="2" borderId="19" xfId="0" applyFill="1" applyBorder="1" applyAlignment="1">
      <alignment horizontal="center" vertical="center"/>
    </xf>
    <xf numFmtId="14" fontId="12" fillId="0" borderId="1" xfId="0" applyNumberFormat="1" applyFont="1" applyBorder="1" applyAlignment="1">
      <alignment horizontal="left" vertical="center"/>
    </xf>
    <xf numFmtId="0" fontId="8" fillId="0" borderId="29" xfId="0" applyFont="1" applyBorder="1" applyAlignment="1">
      <alignment horizontal="center" vertical="distributed" wrapText="1"/>
    </xf>
    <xf numFmtId="0" fontId="8" fillId="0" borderId="30" xfId="0" applyFont="1" applyBorder="1" applyAlignment="1">
      <alignment horizontal="center" vertical="distributed" wrapText="1"/>
    </xf>
    <xf numFmtId="0" fontId="8" fillId="0" borderId="22" xfId="0" applyFont="1" applyBorder="1" applyAlignment="1">
      <alignment horizontal="center" vertical="distributed" wrapText="1"/>
    </xf>
    <xf numFmtId="0" fontId="8" fillId="0" borderId="23" xfId="0" applyFont="1" applyBorder="1" applyAlignment="1">
      <alignment horizontal="center" vertical="distributed" wrapText="1"/>
    </xf>
    <xf numFmtId="0" fontId="10" fillId="0" borderId="1" xfId="0" applyFont="1" applyBorder="1" applyAlignment="1">
      <alignment horizontal="center" vertical="center"/>
    </xf>
    <xf numFmtId="0" fontId="19" fillId="0" borderId="81" xfId="0" applyFont="1" applyBorder="1" applyAlignment="1">
      <alignment horizontal="center" vertical="center"/>
    </xf>
    <xf numFmtId="0" fontId="19" fillId="0" borderId="22" xfId="0" applyFont="1" applyBorder="1" applyAlignment="1">
      <alignment horizontal="center" vertical="center"/>
    </xf>
    <xf numFmtId="0" fontId="19" fillId="0" borderId="83" xfId="0" applyFont="1" applyBorder="1" applyAlignment="1">
      <alignment horizontal="center" vertical="center"/>
    </xf>
    <xf numFmtId="0" fontId="19" fillId="0" borderId="84" xfId="0" applyFont="1" applyBorder="1" applyAlignment="1">
      <alignment horizontal="center" vertical="center"/>
    </xf>
    <xf numFmtId="0" fontId="19" fillId="0" borderId="60" xfId="0" applyFont="1" applyBorder="1" applyAlignment="1">
      <alignment horizontal="left" vertical="center"/>
    </xf>
    <xf numFmtId="0" fontId="19" fillId="0" borderId="80" xfId="0" applyFont="1" applyBorder="1" applyAlignment="1">
      <alignment horizontal="left" vertical="center"/>
    </xf>
    <xf numFmtId="0" fontId="19" fillId="0" borderId="85" xfId="0" applyFont="1" applyBorder="1" applyAlignment="1">
      <alignment horizontal="left" vertical="center"/>
    </xf>
    <xf numFmtId="0" fontId="19" fillId="0" borderId="86" xfId="0" applyFont="1" applyBorder="1" applyAlignment="1">
      <alignment horizontal="left" vertical="center"/>
    </xf>
    <xf numFmtId="0" fontId="19" fillId="0" borderId="65" xfId="0" applyFont="1" applyBorder="1" applyAlignment="1">
      <alignment horizontal="center" vertical="center"/>
    </xf>
    <xf numFmtId="0" fontId="19" fillId="0" borderId="1" xfId="0" applyFont="1" applyBorder="1" applyAlignment="1">
      <alignment horizontal="center" vertical="center"/>
    </xf>
    <xf numFmtId="0" fontId="19" fillId="0" borderId="79" xfId="0" applyFont="1" applyBorder="1" applyAlignment="1">
      <alignment horizontal="center" vertical="center"/>
    </xf>
    <xf numFmtId="0" fontId="19" fillId="0" borderId="91" xfId="0" applyFont="1" applyBorder="1" applyAlignment="1">
      <alignment horizontal="center" vertical="center"/>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19" fillId="0" borderId="98" xfId="0" applyFont="1" applyBorder="1" applyAlignment="1">
      <alignment horizontal="center" vertical="center"/>
    </xf>
    <xf numFmtId="0" fontId="20" fillId="0" borderId="0" xfId="0" applyFont="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wrapText="1"/>
    </xf>
    <xf numFmtId="0" fontId="0" fillId="0" borderId="9" xfId="0" applyBorder="1" applyAlignment="1">
      <alignment horizontal="center" vertical="center" wrapText="1"/>
    </xf>
    <xf numFmtId="0" fontId="18" fillId="0" borderId="26" xfId="0" applyFont="1" applyBorder="1" applyAlignment="1">
      <alignment horizontal="center" vertical="center" textRotation="255"/>
    </xf>
    <xf numFmtId="0" fontId="18" fillId="0" borderId="10" xfId="0" applyFont="1" applyBorder="1" applyAlignment="1">
      <alignment horizontal="center" vertical="center" textRotation="255"/>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3" borderId="28" xfId="0" applyFont="1" applyFill="1" applyBorder="1" applyAlignment="1">
      <alignment horizontal="center" vertical="center"/>
    </xf>
    <xf numFmtId="0" fontId="0" fillId="3" borderId="19" xfId="0" applyFont="1" applyFill="1" applyBorder="1" applyAlignment="1">
      <alignment horizontal="center" vertical="center"/>
    </xf>
    <xf numFmtId="0" fontId="19" fillId="0" borderId="35" xfId="0" applyFont="1" applyBorder="1" applyAlignment="1">
      <alignment horizontal="center" vertical="center"/>
    </xf>
    <xf numFmtId="0" fontId="19" fillId="0" borderId="24"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cellXfs>
  <cellStyles count="4">
    <cellStyle name="パーセント" xfId="3" builtinId="5"/>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相談内容</a:t>
            </a:r>
          </a:p>
        </c:rich>
      </c:tx>
      <c:layout>
        <c:manualLayout>
          <c:xMode val="edge"/>
          <c:yMode val="edge"/>
          <c:x val="0.42587538201560438"/>
          <c:y val="2.3971731613892676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315E-2"/>
          <c:y val="0.13109013379725323"/>
          <c:w val="0.81674214149931879"/>
          <c:h val="0.5504833322397203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相談会集計!$I$2:$T$2</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相談会集計!$I$3:$T$3</c:f>
              <c:numCache>
                <c:formatCode>General</c:formatCode>
                <c:ptCount val="12"/>
              </c:numCache>
            </c:numRef>
          </c:val>
        </c:ser>
        <c:ser>
          <c:idx val="1"/>
          <c:order val="1"/>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相談会集計!$I$2:$T$2</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相談会集計!$I$77:$T$77</c:f>
              <c:numCache>
                <c:formatCode>General</c:formatCode>
                <c:ptCount val="12"/>
                <c:pt idx="0">
                  <c:v>90</c:v>
                </c:pt>
                <c:pt idx="1">
                  <c:v>10</c:v>
                </c:pt>
                <c:pt idx="2">
                  <c:v>26</c:v>
                </c:pt>
                <c:pt idx="3">
                  <c:v>141</c:v>
                </c:pt>
                <c:pt idx="4">
                  <c:v>144</c:v>
                </c:pt>
                <c:pt idx="5">
                  <c:v>100</c:v>
                </c:pt>
                <c:pt idx="6">
                  <c:v>35</c:v>
                </c:pt>
                <c:pt idx="7">
                  <c:v>73</c:v>
                </c:pt>
                <c:pt idx="8">
                  <c:v>21</c:v>
                </c:pt>
                <c:pt idx="9">
                  <c:v>21</c:v>
                </c:pt>
                <c:pt idx="10">
                  <c:v>34</c:v>
                </c:pt>
                <c:pt idx="11">
                  <c:v>22</c:v>
                </c:pt>
              </c:numCache>
            </c:numRef>
          </c:val>
        </c:ser>
        <c:dLbls>
          <c:showLegendKey val="0"/>
          <c:showVal val="0"/>
          <c:showCatName val="0"/>
          <c:showSerName val="0"/>
          <c:showPercent val="0"/>
          <c:showBubbleSize val="0"/>
        </c:dLbls>
        <c:gapWidth val="150"/>
        <c:axId val="180671616"/>
        <c:axId val="180673152"/>
      </c:barChart>
      <c:catAx>
        <c:axId val="1806716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eaVert"/>
          <a:lstStyle/>
          <a:p>
            <a:pPr>
              <a:defRPr sz="1000" b="0" i="0" u="none" strike="noStrike" baseline="0">
                <a:solidFill>
                  <a:srgbClr val="000000"/>
                </a:solidFill>
                <a:latin typeface="ＭＳ Ｐゴシック"/>
                <a:ea typeface="ＭＳ Ｐゴシック"/>
                <a:cs typeface="ＭＳ Ｐゴシック"/>
              </a:defRPr>
            </a:pPr>
            <a:endParaRPr lang="ja-JP"/>
          </a:p>
        </c:txPr>
        <c:crossAx val="180673152"/>
        <c:crosses val="autoZero"/>
        <c:auto val="1"/>
        <c:lblAlgn val="ctr"/>
        <c:lblOffset val="100"/>
        <c:tickLblSkip val="1"/>
        <c:tickMarkSkip val="1"/>
        <c:noMultiLvlLbl val="0"/>
      </c:catAx>
      <c:valAx>
        <c:axId val="180673152"/>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人数</a:t>
                </a:r>
              </a:p>
            </c:rich>
          </c:tx>
          <c:layout>
            <c:manualLayout>
              <c:xMode val="edge"/>
              <c:yMode val="edge"/>
              <c:x val="0.11515167422254052"/>
              <c:y val="7.450973891421472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80671616"/>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2"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参加者比較</a:t>
            </a:r>
          </a:p>
        </c:rich>
      </c:tx>
      <c:layout>
        <c:manualLayout>
          <c:xMode val="edge"/>
          <c:yMode val="edge"/>
          <c:x val="0.2328391666352711"/>
          <c:y val="1.7915063528990693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875839093033665"/>
          <c:y val="0.17049436617033287"/>
          <c:w val="0.70839932575059061"/>
          <c:h val="0.7127865372760607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相談会集計!$F$3:$G$3</c:f>
              <c:strCache>
                <c:ptCount val="2"/>
                <c:pt idx="0">
                  <c:v>初参加</c:v>
                </c:pt>
                <c:pt idx="1">
                  <c:v>再参加</c:v>
                </c:pt>
              </c:strCache>
            </c:strRef>
          </c:cat>
          <c:val>
            <c:numRef>
              <c:f>相談会集計!$F$77:$G$77</c:f>
              <c:numCache>
                <c:formatCode>General</c:formatCode>
                <c:ptCount val="2"/>
                <c:pt idx="0">
                  <c:v>76</c:v>
                </c:pt>
                <c:pt idx="1">
                  <c:v>466</c:v>
                </c:pt>
              </c:numCache>
            </c:numRef>
          </c:val>
        </c:ser>
        <c:dLbls>
          <c:showLegendKey val="0"/>
          <c:showVal val="0"/>
          <c:showCatName val="0"/>
          <c:showSerName val="0"/>
          <c:showPercent val="0"/>
          <c:showBubbleSize val="0"/>
        </c:dLbls>
        <c:gapWidth val="150"/>
        <c:axId val="125119872"/>
        <c:axId val="125146240"/>
      </c:barChart>
      <c:catAx>
        <c:axId val="1251198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125146240"/>
        <c:crosses val="autoZero"/>
        <c:auto val="1"/>
        <c:lblAlgn val="ctr"/>
        <c:lblOffset val="100"/>
        <c:tickLblSkip val="1"/>
        <c:tickMarkSkip val="1"/>
        <c:noMultiLvlLbl val="0"/>
      </c:catAx>
      <c:valAx>
        <c:axId val="125146240"/>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5119872"/>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相談者・男女構成</a:t>
            </a:r>
          </a:p>
        </c:rich>
      </c:tx>
      <c:layout>
        <c:manualLayout>
          <c:xMode val="edge"/>
          <c:yMode val="edge"/>
          <c:x val="0.19667604049493814"/>
          <c:y val="3.4228166332149659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4629921259842519"/>
          <c:y val="0.15292445062014307"/>
          <c:w val="0.60125646794150733"/>
          <c:h val="0.74088923627193659"/>
        </c:manualLayout>
      </c:layout>
      <c:barChart>
        <c:barDir val="col"/>
        <c:grouping val="clustered"/>
        <c:varyColors val="0"/>
        <c:ser>
          <c:idx val="0"/>
          <c:order val="0"/>
          <c:invertIfNegative val="0"/>
          <c:dLbls>
            <c:spPr>
              <a:noFill/>
              <a:ln>
                <a:noFill/>
              </a:ln>
              <a:effectLst/>
            </c:spPr>
            <c:txPr>
              <a:bodyPr wrap="square" lIns="38100" tIns="19050" rIns="38100" bIns="19050" anchor="ctr">
                <a:spAutoFit/>
              </a:bodyPr>
              <a:lstStyle/>
              <a:p>
                <a:pPr>
                  <a:defRPr sz="1100" b="1" i="0" baseline="0">
                    <a:solidFill>
                      <a:srgbClr val="FF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相談者属性!$C$91:$D$91</c:f>
              <c:strCache>
                <c:ptCount val="2"/>
                <c:pt idx="0">
                  <c:v>男性</c:v>
                </c:pt>
                <c:pt idx="1">
                  <c:v>女性</c:v>
                </c:pt>
              </c:strCache>
            </c:strRef>
          </c:cat>
          <c:val>
            <c:numRef>
              <c:f>相談者属性!$E$78:$F$78</c:f>
              <c:numCache>
                <c:formatCode>0%</c:formatCode>
                <c:ptCount val="2"/>
                <c:pt idx="0">
                  <c:v>0.62546125461254609</c:v>
                </c:pt>
                <c:pt idx="1">
                  <c:v>0.37453874538745385</c:v>
                </c:pt>
              </c:numCache>
            </c:numRef>
          </c:val>
        </c:ser>
        <c:dLbls>
          <c:showLegendKey val="0"/>
          <c:showVal val="0"/>
          <c:showCatName val="0"/>
          <c:showSerName val="0"/>
          <c:showPercent val="0"/>
          <c:showBubbleSize val="0"/>
        </c:dLbls>
        <c:gapWidth val="150"/>
        <c:axId val="126441344"/>
        <c:axId val="126442880"/>
      </c:barChart>
      <c:catAx>
        <c:axId val="126441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126442880"/>
        <c:crosses val="autoZero"/>
        <c:auto val="1"/>
        <c:lblAlgn val="ctr"/>
        <c:lblOffset val="100"/>
        <c:tickLblSkip val="1"/>
        <c:tickMarkSkip val="1"/>
        <c:noMultiLvlLbl val="0"/>
      </c:catAx>
      <c:valAx>
        <c:axId val="126442880"/>
        <c:scaling>
          <c:orientation val="minMax"/>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6441344"/>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パソコン・</a:t>
            </a:r>
            <a:r>
              <a:rPr lang="en-US" altLang="ja-JP" sz="1200" baseline="0"/>
              <a:t>OS</a:t>
            </a:r>
            <a:r>
              <a:rPr lang="ja-JP" altLang="en-US" sz="1200" baseline="0"/>
              <a:t>構成</a:t>
            </a:r>
          </a:p>
        </c:rich>
      </c:tx>
      <c:layout>
        <c:manualLayout>
          <c:xMode val="edge"/>
          <c:yMode val="edge"/>
          <c:x val="0.25755612465917488"/>
          <c:y val="3.8353773829258184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3664978760878574"/>
          <c:y val="0.16113532169498551"/>
          <c:w val="0.79739603241342394"/>
          <c:h val="0.68757181512734356"/>
        </c:manualLayout>
      </c:layout>
      <c:barChart>
        <c:barDir val="col"/>
        <c:grouping val="clustered"/>
        <c:varyColors val="0"/>
        <c:ser>
          <c:idx val="1"/>
          <c:order val="0"/>
          <c:invertIfNegative val="0"/>
          <c:dLbls>
            <c:spPr>
              <a:noFill/>
              <a:ln>
                <a:noFill/>
              </a:ln>
              <a:effectLst/>
            </c:spPr>
            <c:txPr>
              <a:bodyPr wrap="square" lIns="38100" tIns="19050" rIns="38100" bIns="19050" anchor="ctr">
                <a:spAutoFit/>
              </a:bodyPr>
              <a:lstStyle/>
              <a:p>
                <a:pPr>
                  <a:defRPr sz="1100" b="1" i="0" baseline="0">
                    <a:solidFill>
                      <a:srgbClr val="FF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相談者属性!$M$91:$Q$91</c:f>
              <c:strCache>
                <c:ptCount val="5"/>
                <c:pt idx="0">
                  <c:v>ＸＰ</c:v>
                </c:pt>
                <c:pt idx="1">
                  <c:v>Vista</c:v>
                </c:pt>
                <c:pt idx="2">
                  <c:v>7</c:v>
                </c:pt>
                <c:pt idx="3">
                  <c:v>8</c:v>
                </c:pt>
                <c:pt idx="4">
                  <c:v>10</c:v>
                </c:pt>
              </c:strCache>
            </c:strRef>
          </c:cat>
          <c:val>
            <c:numRef>
              <c:f>相談者属性!$N$78:$R$78</c:f>
              <c:numCache>
                <c:formatCode>0%</c:formatCode>
                <c:ptCount val="5"/>
                <c:pt idx="0">
                  <c:v>1.6605166051660517E-2</c:v>
                </c:pt>
                <c:pt idx="1">
                  <c:v>0.19557195571955718</c:v>
                </c:pt>
                <c:pt idx="2">
                  <c:v>0.43911439114391143</c:v>
                </c:pt>
                <c:pt idx="3">
                  <c:v>0.30442804428044279</c:v>
                </c:pt>
                <c:pt idx="4">
                  <c:v>4.4280442804428041E-2</c:v>
                </c:pt>
              </c:numCache>
            </c:numRef>
          </c:val>
        </c:ser>
        <c:dLbls>
          <c:showLegendKey val="0"/>
          <c:showVal val="0"/>
          <c:showCatName val="0"/>
          <c:showSerName val="0"/>
          <c:showPercent val="0"/>
          <c:showBubbleSize val="0"/>
        </c:dLbls>
        <c:gapWidth val="150"/>
        <c:axId val="126484480"/>
        <c:axId val="126486016"/>
      </c:barChart>
      <c:catAx>
        <c:axId val="1264844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ＭＳ Ｐゴシック"/>
                <a:ea typeface="ＭＳ Ｐゴシック"/>
                <a:cs typeface="ＭＳ Ｐゴシック"/>
              </a:defRPr>
            </a:pPr>
            <a:endParaRPr lang="ja-JP"/>
          </a:p>
        </c:txPr>
        <c:crossAx val="126486016"/>
        <c:crosses val="autoZero"/>
        <c:auto val="1"/>
        <c:lblAlgn val="ctr"/>
        <c:lblOffset val="100"/>
        <c:tickLblSkip val="1"/>
        <c:tickMarkSkip val="1"/>
        <c:noMultiLvlLbl val="0"/>
      </c:catAx>
      <c:valAx>
        <c:axId val="126486016"/>
        <c:scaling>
          <c:orientation val="minMax"/>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26484480"/>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相談者・年齢構成</a:t>
            </a:r>
          </a:p>
        </c:rich>
      </c:tx>
      <c:layout>
        <c:manualLayout>
          <c:xMode val="edge"/>
          <c:yMode val="edge"/>
          <c:x val="0.28991858420610039"/>
          <c:y val="3.0129972556362052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2020232907779732"/>
          <c:y val="0.1446879247993024"/>
          <c:w val="0.79739603241342394"/>
          <c:h val="0.68757181512734356"/>
        </c:manualLayout>
      </c:layout>
      <c:barChart>
        <c:barDir val="col"/>
        <c:grouping val="clustered"/>
        <c:varyColors val="0"/>
        <c:ser>
          <c:idx val="1"/>
          <c:order val="0"/>
          <c:spPr>
            <a:solidFill>
              <a:schemeClr val="accent4">
                <a:lumMod val="60000"/>
                <a:lumOff val="40000"/>
              </a:schemeClr>
            </a:solidFill>
          </c:spPr>
          <c:invertIfNegative val="0"/>
          <c:dLbls>
            <c:spPr>
              <a:noFill/>
              <a:ln>
                <a:noFill/>
              </a:ln>
              <a:effectLst/>
            </c:spPr>
            <c:txPr>
              <a:bodyPr wrap="square" lIns="38100" tIns="19050" rIns="38100" bIns="19050" anchor="ctr">
                <a:spAutoFit/>
              </a:bodyPr>
              <a:lstStyle/>
              <a:p>
                <a:pPr>
                  <a:defRPr sz="1100" b="1" i="0" baseline="0">
                    <a:solidFill>
                      <a:srgbClr val="FF0000"/>
                    </a:solidFill>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ext>
            </c:extLst>
          </c:dLbls>
          <c:cat>
            <c:strRef>
              <c:f>相談者属性!$G$91:$K$91</c:f>
              <c:strCache>
                <c:ptCount val="5"/>
                <c:pt idx="0">
                  <c:v>～４０</c:v>
                </c:pt>
                <c:pt idx="1">
                  <c:v>４０～</c:v>
                </c:pt>
                <c:pt idx="2">
                  <c:v>５０～</c:v>
                </c:pt>
                <c:pt idx="3">
                  <c:v>６０～</c:v>
                </c:pt>
                <c:pt idx="4">
                  <c:v>７０～</c:v>
                </c:pt>
              </c:strCache>
            </c:strRef>
          </c:cat>
          <c:val>
            <c:numRef>
              <c:f>相談者属性!$G$78:$K$78</c:f>
              <c:numCache>
                <c:formatCode>0%</c:formatCode>
                <c:ptCount val="5"/>
                <c:pt idx="0">
                  <c:v>9.2250922509225092E-3</c:v>
                </c:pt>
                <c:pt idx="1">
                  <c:v>9.2250922509225092E-3</c:v>
                </c:pt>
                <c:pt idx="2">
                  <c:v>4.2435424354243544E-2</c:v>
                </c:pt>
                <c:pt idx="3">
                  <c:v>0.23062730627306274</c:v>
                </c:pt>
                <c:pt idx="4">
                  <c:v>0.70848708487084866</c:v>
                </c:pt>
              </c:numCache>
            </c:numRef>
          </c:val>
        </c:ser>
        <c:dLbls>
          <c:showLegendKey val="0"/>
          <c:showVal val="0"/>
          <c:showCatName val="0"/>
          <c:showSerName val="0"/>
          <c:showPercent val="0"/>
          <c:showBubbleSize val="0"/>
        </c:dLbls>
        <c:gapWidth val="150"/>
        <c:axId val="126533632"/>
        <c:axId val="126535168"/>
        <c:extLst/>
      </c:barChart>
      <c:catAx>
        <c:axId val="126533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ＭＳ Ｐゴシック"/>
                <a:ea typeface="ＭＳ Ｐゴシック"/>
                <a:cs typeface="ＭＳ Ｐゴシック"/>
              </a:defRPr>
            </a:pPr>
            <a:endParaRPr lang="ja-JP"/>
          </a:p>
        </c:txPr>
        <c:crossAx val="126535168"/>
        <c:crosses val="autoZero"/>
        <c:auto val="1"/>
        <c:lblAlgn val="ctr"/>
        <c:lblOffset val="100"/>
        <c:tickLblSkip val="1"/>
        <c:tickMarkSkip val="1"/>
        <c:noMultiLvlLbl val="0"/>
      </c:catAx>
      <c:valAx>
        <c:axId val="126535168"/>
        <c:scaling>
          <c:orientation val="minMax"/>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26533632"/>
        <c:crosses val="autoZero"/>
        <c:crossBetween val="between"/>
      </c:valAx>
      <c:spPr>
        <a:solidFill>
          <a:srgbClr val="C0C0C0">
            <a:alpha val="50000"/>
          </a:srgb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参加人数推移</a:t>
            </a:r>
          </a:p>
        </c:rich>
      </c:tx>
      <c:layout>
        <c:manualLayout>
          <c:xMode val="edge"/>
          <c:yMode val="edge"/>
          <c:x val="0.41431008983915418"/>
          <c:y val="4.563908596780733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6.633535225642824E-2"/>
          <c:y val="0.16089285070592727"/>
          <c:w val="0.81724216796557358"/>
          <c:h val="0.68757181512734356"/>
        </c:manualLayout>
      </c:layout>
      <c:lineChart>
        <c:grouping val="standard"/>
        <c:varyColors val="0"/>
        <c:ser>
          <c:idx val="1"/>
          <c:order val="0"/>
          <c:tx>
            <c:strRef>
              <c:f>相談者属性!$C$115</c:f>
              <c:strCache>
                <c:ptCount val="1"/>
                <c:pt idx="0">
                  <c:v>A・東</c:v>
                </c:pt>
              </c:strCache>
            </c:strRef>
          </c:tx>
          <c:spPr>
            <a:ln w="38100"/>
          </c:spPr>
          <c:marker>
            <c:symbol val="none"/>
          </c:marker>
          <c:dLbls>
            <c:spPr>
              <a:noFill/>
              <a:ln>
                <a:noFill/>
              </a:ln>
              <a:effectLst/>
            </c:spPr>
            <c:txPr>
              <a:bodyPr wrap="square" lIns="38100" tIns="19050" rIns="38100" bIns="19050" anchor="ctr">
                <a:spAutoFit/>
              </a:bodyPr>
              <a:lstStyle/>
              <a:p>
                <a:pPr>
                  <a:defRPr sz="1100" b="1" i="0" baseline="0">
                    <a:solidFill>
                      <a:srgbClr val="FF0000"/>
                    </a:solidFill>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ext>
            </c:extLst>
          </c:dLbls>
          <c:cat>
            <c:strRef>
              <c:f>相談者属性!$D$114:$O$114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相談者属性!$D$115:$O$115</c:f>
              <c:numCache>
                <c:formatCode>General</c:formatCode>
                <c:ptCount val="12"/>
                <c:pt idx="0">
                  <c:v>13</c:v>
                </c:pt>
                <c:pt idx="1">
                  <c:v>9</c:v>
                </c:pt>
                <c:pt idx="2">
                  <c:v>18</c:v>
                </c:pt>
                <c:pt idx="3">
                  <c:v>13</c:v>
                </c:pt>
                <c:pt idx="4">
                  <c:v>11</c:v>
                </c:pt>
                <c:pt idx="5">
                  <c:v>10</c:v>
                </c:pt>
                <c:pt idx="6">
                  <c:v>13</c:v>
                </c:pt>
                <c:pt idx="7">
                  <c:v>12</c:v>
                </c:pt>
                <c:pt idx="8">
                  <c:v>13</c:v>
                </c:pt>
                <c:pt idx="9">
                  <c:v>12</c:v>
                </c:pt>
                <c:pt idx="10">
                  <c:v>16</c:v>
                </c:pt>
                <c:pt idx="11">
                  <c:v>5</c:v>
                </c:pt>
              </c:numCache>
            </c:numRef>
          </c:val>
          <c:smooth val="0"/>
        </c:ser>
        <c:ser>
          <c:idx val="0"/>
          <c:order val="1"/>
          <c:tx>
            <c:strRef>
              <c:f>相談者属性!$C$116</c:f>
              <c:strCache>
                <c:ptCount val="1"/>
                <c:pt idx="0">
                  <c:v>C・公</c:v>
                </c:pt>
              </c:strCache>
            </c:strRef>
          </c:tx>
          <c:spPr>
            <a:ln w="38100"/>
          </c:spPr>
          <c:marker>
            <c:symbol val="none"/>
          </c:marker>
          <c:dLbls>
            <c:spPr>
              <a:noFill/>
              <a:ln>
                <a:noFill/>
              </a:ln>
              <a:effectLst/>
            </c:spPr>
            <c:txPr>
              <a:bodyPr wrap="square" lIns="38100" tIns="19050" rIns="38100" bIns="19050" anchor="ctr">
                <a:spAutoFit/>
              </a:bodyPr>
              <a:lstStyle/>
              <a:p>
                <a:pPr>
                  <a:defRPr sz="1100" b="1" i="0" baseline="0">
                    <a:solidFill>
                      <a:srgbClr val="7030A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相談者属性!$D$114:$O$114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相談者属性!$D$116:$O$116</c:f>
              <c:numCache>
                <c:formatCode>General</c:formatCode>
                <c:ptCount val="12"/>
                <c:pt idx="0">
                  <c:v>10</c:v>
                </c:pt>
                <c:pt idx="1">
                  <c:v>14</c:v>
                </c:pt>
                <c:pt idx="2">
                  <c:v>18</c:v>
                </c:pt>
                <c:pt idx="3">
                  <c:v>13</c:v>
                </c:pt>
                <c:pt idx="4">
                  <c:v>10</c:v>
                </c:pt>
                <c:pt idx="5">
                  <c:v>16</c:v>
                </c:pt>
                <c:pt idx="6">
                  <c:v>17</c:v>
                </c:pt>
                <c:pt idx="7">
                  <c:v>13</c:v>
                </c:pt>
                <c:pt idx="8">
                  <c:v>9</c:v>
                </c:pt>
                <c:pt idx="9">
                  <c:v>6</c:v>
                </c:pt>
                <c:pt idx="10">
                  <c:v>9</c:v>
                </c:pt>
                <c:pt idx="11">
                  <c:v>11</c:v>
                </c:pt>
              </c:numCache>
            </c:numRef>
          </c:val>
          <c:smooth val="0"/>
        </c:ser>
        <c:ser>
          <c:idx val="2"/>
          <c:order val="2"/>
          <c:tx>
            <c:strRef>
              <c:f>相談者属性!$C$117</c:f>
              <c:strCache>
                <c:ptCount val="1"/>
                <c:pt idx="0">
                  <c:v>D・北</c:v>
                </c:pt>
              </c:strCache>
            </c:strRef>
          </c:tx>
          <c:spPr>
            <a:ln w="38100"/>
          </c:spPr>
          <c:marker>
            <c:symbol val="none"/>
          </c:marker>
          <c:dLbls>
            <c:spPr>
              <a:noFill/>
              <a:ln>
                <a:noFill/>
              </a:ln>
              <a:effectLst/>
            </c:spPr>
            <c:txPr>
              <a:bodyPr wrap="square" lIns="38100" tIns="19050" rIns="38100" bIns="19050" anchor="ctr">
                <a:spAutoFit/>
              </a:bodyPr>
              <a:lstStyle/>
              <a:p>
                <a:pPr>
                  <a:defRPr sz="1100" b="1" i="0" baseline="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相談者属性!$D$114:$O$114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相談者属性!$D$117:$O$117</c:f>
              <c:numCache>
                <c:formatCode>General</c:formatCode>
                <c:ptCount val="12"/>
                <c:pt idx="0">
                  <c:v>15</c:v>
                </c:pt>
                <c:pt idx="1">
                  <c:v>23</c:v>
                </c:pt>
                <c:pt idx="2">
                  <c:v>18</c:v>
                </c:pt>
                <c:pt idx="3">
                  <c:v>20</c:v>
                </c:pt>
                <c:pt idx="4">
                  <c:v>15</c:v>
                </c:pt>
                <c:pt idx="5">
                  <c:v>22</c:v>
                </c:pt>
                <c:pt idx="6">
                  <c:v>27</c:v>
                </c:pt>
                <c:pt idx="7">
                  <c:v>27</c:v>
                </c:pt>
                <c:pt idx="8">
                  <c:v>29</c:v>
                </c:pt>
                <c:pt idx="9">
                  <c:v>19</c:v>
                </c:pt>
                <c:pt idx="10">
                  <c:v>16</c:v>
                </c:pt>
                <c:pt idx="11">
                  <c:v>20</c:v>
                </c:pt>
              </c:numCache>
            </c:numRef>
          </c:val>
          <c:smooth val="0"/>
        </c:ser>
        <c:dLbls>
          <c:showLegendKey val="0"/>
          <c:showVal val="0"/>
          <c:showCatName val="0"/>
          <c:showSerName val="0"/>
          <c:showPercent val="0"/>
          <c:showBubbleSize val="0"/>
        </c:dLbls>
        <c:marker val="1"/>
        <c:smooth val="0"/>
        <c:axId val="126576128"/>
        <c:axId val="126577664"/>
      </c:lineChart>
      <c:catAx>
        <c:axId val="126576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ＭＳ Ｐゴシック"/>
                <a:ea typeface="ＭＳ Ｐゴシック"/>
                <a:cs typeface="ＭＳ Ｐゴシック"/>
              </a:defRPr>
            </a:pPr>
            <a:endParaRPr lang="ja-JP"/>
          </a:p>
        </c:txPr>
        <c:crossAx val="126577664"/>
        <c:crosses val="autoZero"/>
        <c:auto val="1"/>
        <c:lblAlgn val="ctr"/>
        <c:lblOffset val="100"/>
        <c:noMultiLvlLbl val="0"/>
      </c:catAx>
      <c:valAx>
        <c:axId val="12657766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26576128"/>
        <c:crosses val="autoZero"/>
        <c:crossBetween val="between"/>
      </c:valAx>
      <c:spPr>
        <a:solidFill>
          <a:srgbClr val="C0C0C0">
            <a:alpha val="50000"/>
          </a:srgbClr>
        </a:solidFill>
        <a:ln w="12700">
          <a:solidFill>
            <a:srgbClr val="808080"/>
          </a:solidFill>
          <a:prstDash val="solid"/>
        </a:ln>
      </c:spPr>
    </c:plotArea>
    <c:legend>
      <c:legendPos val="r"/>
      <c:layout>
        <c:manualLayout>
          <c:xMode val="edge"/>
          <c:yMode val="edge"/>
          <c:x val="0.89308071909887177"/>
          <c:y val="0.26323579747819087"/>
          <c:w val="9.7011436666917167E-2"/>
          <c:h val="0.45012401235033889"/>
        </c:manualLayout>
      </c:layout>
      <c:overlay val="0"/>
      <c:txPr>
        <a:bodyPr/>
        <a:lstStyle/>
        <a:p>
          <a:pPr>
            <a:defRPr sz="1200" baseline="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144780</xdr:colOff>
      <xdr:row>83</xdr:row>
      <xdr:rowOff>43815</xdr:rowOff>
    </xdr:from>
    <xdr:to>
      <xdr:col>20</xdr:col>
      <xdr:colOff>563880</xdr:colOff>
      <xdr:row>97</xdr:row>
      <xdr:rowOff>76201</xdr:rowOff>
    </xdr:to>
    <xdr:graphicFrame macro="">
      <xdr:nvGraphicFramePr>
        <xdr:cNvPr id="16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497840</xdr:colOff>
      <xdr:row>83</xdr:row>
      <xdr:rowOff>50800</xdr:rowOff>
    </xdr:from>
    <xdr:to>
      <xdr:col>4</xdr:col>
      <xdr:colOff>322580</xdr:colOff>
      <xdr:row>96</xdr:row>
      <xdr:rowOff>193040</xdr:rowOff>
    </xdr:to>
    <xdr:graphicFrame macro="">
      <xdr:nvGraphicFramePr>
        <xdr:cNvPr id="16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365760</xdr:colOff>
      <xdr:row>92</xdr:row>
      <xdr:rowOff>71120</xdr:rowOff>
    </xdr:from>
    <xdr:to>
      <xdr:col>4</xdr:col>
      <xdr:colOff>375920</xdr:colOff>
      <xdr:row>109</xdr:row>
      <xdr:rowOff>121920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467360</xdr:colOff>
      <xdr:row>92</xdr:row>
      <xdr:rowOff>152400</xdr:rowOff>
    </xdr:from>
    <xdr:to>
      <xdr:col>17</xdr:col>
      <xdr:colOff>264160</xdr:colOff>
      <xdr:row>109</xdr:row>
      <xdr:rowOff>152400</xdr:rowOff>
    </xdr:to>
    <xdr:graphicFrame macro="">
      <xdr:nvGraphicFramePr>
        <xdr:cNvPr id="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375920</xdr:colOff>
      <xdr:row>92</xdr:row>
      <xdr:rowOff>152400</xdr:rowOff>
    </xdr:from>
    <xdr:to>
      <xdr:col>11</xdr:col>
      <xdr:colOff>101600</xdr:colOff>
      <xdr:row>110</xdr:row>
      <xdr:rowOff>10160</xdr:rowOff>
    </xdr:to>
    <xdr:graphicFrame macro="">
      <xdr:nvGraphicFramePr>
        <xdr:cNvPr id="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181427</xdr:colOff>
      <xdr:row>87</xdr:row>
      <xdr:rowOff>94385</xdr:rowOff>
    </xdr:from>
    <xdr:ext cx="2997201" cy="442429"/>
    <xdr:sp macro="" textlink="">
      <xdr:nvSpPr>
        <xdr:cNvPr id="8" name="テキスト ボックス 7"/>
        <xdr:cNvSpPr txBox="1"/>
      </xdr:nvSpPr>
      <xdr:spPr>
        <a:xfrm>
          <a:off x="224970" y="12710928"/>
          <a:ext cx="2997201" cy="442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7</xdr:col>
      <xdr:colOff>133350</xdr:colOff>
      <xdr:row>112</xdr:row>
      <xdr:rowOff>257175</xdr:rowOff>
    </xdr:from>
    <xdr:to>
      <xdr:col>16</xdr:col>
      <xdr:colOff>457200</xdr:colOff>
      <xdr:row>112</xdr:row>
      <xdr:rowOff>276225</xdr:rowOff>
    </xdr:to>
    <xdr:cxnSp macro="">
      <xdr:nvCxnSpPr>
        <xdr:cNvPr id="7" name="直線コネクタ 6"/>
        <xdr:cNvCxnSpPr/>
      </xdr:nvCxnSpPr>
      <xdr:spPr>
        <a:xfrm>
          <a:off x="3585210" y="17379315"/>
          <a:ext cx="5261610" cy="381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514350</xdr:colOff>
      <xdr:row>118</xdr:row>
      <xdr:rowOff>123825</xdr:rowOff>
    </xdr:from>
    <xdr:to>
      <xdr:col>17</xdr:col>
      <xdr:colOff>542925</xdr:colOff>
      <xdr:row>137</xdr:row>
      <xdr:rowOff>1088</xdr:rowOff>
    </xdr:to>
    <xdr:graphicFrame macro="">
      <xdr:nvGraphicFramePr>
        <xdr:cNvPr id="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85"/>
  <sheetViews>
    <sheetView showGridLines="0" showZeros="0" tabSelected="1" zoomScale="70" zoomScaleNormal="70" zoomScaleSheetLayoutView="100" workbookViewId="0">
      <pane ySplit="3" topLeftCell="A79" activePane="bottomLeft" state="frozen"/>
      <selection pane="bottomLeft" activeCell="W73" sqref="W73"/>
    </sheetView>
  </sheetViews>
  <sheetFormatPr defaultRowHeight="21" customHeight="1" x14ac:dyDescent="0.2"/>
  <cols>
    <col min="1" max="1" width="0.88671875" customWidth="1"/>
    <col min="2" max="2" width="9.77734375" style="1" customWidth="1"/>
    <col min="3" max="3" width="9.88671875" customWidth="1"/>
    <col min="4" max="4" width="6" customWidth="1"/>
    <col min="5" max="5" width="6.109375" customWidth="1"/>
    <col min="6" max="6" width="6.109375" style="2" customWidth="1"/>
    <col min="7" max="20" width="6.109375" customWidth="1"/>
    <col min="21" max="21" width="11" customWidth="1"/>
    <col min="22" max="22" width="3.6640625" customWidth="1"/>
  </cols>
  <sheetData>
    <row r="1" spans="2:22" ht="31.8" customHeight="1" thickBot="1" x14ac:dyDescent="0.25">
      <c r="B1" s="283" t="s">
        <v>268</v>
      </c>
      <c r="C1" s="283"/>
      <c r="D1" s="22"/>
      <c r="E1" s="288" t="s">
        <v>50</v>
      </c>
      <c r="F1" s="288"/>
      <c r="G1" s="288"/>
      <c r="H1" s="288"/>
      <c r="I1" s="288"/>
      <c r="J1" s="288"/>
      <c r="K1" s="288"/>
      <c r="L1" s="288"/>
      <c r="M1" s="288"/>
      <c r="N1" s="288"/>
      <c r="O1" s="288"/>
      <c r="P1" s="288"/>
      <c r="Q1" s="22"/>
      <c r="R1" s="10"/>
      <c r="S1" s="14"/>
      <c r="U1" s="44" t="s">
        <v>269</v>
      </c>
    </row>
    <row r="2" spans="2:22" ht="21" customHeight="1" x14ac:dyDescent="0.2">
      <c r="B2" s="284" t="s">
        <v>20</v>
      </c>
      <c r="C2" s="286" t="s">
        <v>0</v>
      </c>
      <c r="D2" s="274" t="s">
        <v>27</v>
      </c>
      <c r="E2" s="279" t="s">
        <v>1</v>
      </c>
      <c r="F2" s="276" t="s">
        <v>28</v>
      </c>
      <c r="G2" s="277"/>
      <c r="H2" s="278"/>
      <c r="I2" s="274" t="s">
        <v>49</v>
      </c>
      <c r="J2" s="274" t="s">
        <v>48</v>
      </c>
      <c r="K2" s="274" t="s">
        <v>29</v>
      </c>
      <c r="L2" s="274" t="s">
        <v>30</v>
      </c>
      <c r="M2" s="274" t="s">
        <v>31</v>
      </c>
      <c r="N2" s="274" t="s">
        <v>32</v>
      </c>
      <c r="O2" s="274" t="s">
        <v>33</v>
      </c>
      <c r="P2" s="274" t="s">
        <v>34</v>
      </c>
      <c r="Q2" s="274" t="s">
        <v>36</v>
      </c>
      <c r="R2" s="274" t="s">
        <v>35</v>
      </c>
      <c r="S2" s="274" t="s">
        <v>26</v>
      </c>
      <c r="T2" s="279" t="s">
        <v>2</v>
      </c>
      <c r="U2" s="272" t="s">
        <v>4</v>
      </c>
    </row>
    <row r="3" spans="2:22" s="9" customFormat="1" ht="45.75" customHeight="1" thickBot="1" x14ac:dyDescent="0.25">
      <c r="B3" s="285"/>
      <c r="C3" s="287"/>
      <c r="D3" s="275"/>
      <c r="E3" s="280"/>
      <c r="F3" s="11" t="s">
        <v>5</v>
      </c>
      <c r="G3" s="12" t="s">
        <v>6</v>
      </c>
      <c r="H3" s="13" t="s">
        <v>3</v>
      </c>
      <c r="I3" s="275"/>
      <c r="J3" s="275"/>
      <c r="K3" s="275"/>
      <c r="L3" s="275"/>
      <c r="M3" s="275"/>
      <c r="N3" s="275"/>
      <c r="O3" s="275"/>
      <c r="P3" s="275"/>
      <c r="Q3" s="275"/>
      <c r="R3" s="275"/>
      <c r="S3" s="275"/>
      <c r="T3" s="280"/>
      <c r="U3" s="273"/>
      <c r="V3"/>
    </row>
    <row r="4" spans="2:22" s="16" customFormat="1" ht="16.2" customHeight="1" x14ac:dyDescent="0.2">
      <c r="B4" s="31" t="s">
        <v>59</v>
      </c>
      <c r="C4" s="24" t="s">
        <v>60</v>
      </c>
      <c r="D4" s="25" t="s">
        <v>61</v>
      </c>
      <c r="E4" s="33">
        <v>8</v>
      </c>
      <c r="F4" s="28">
        <v>3</v>
      </c>
      <c r="G4" s="24">
        <v>5</v>
      </c>
      <c r="H4" s="32">
        <v>8</v>
      </c>
      <c r="I4" s="25">
        <v>1</v>
      </c>
      <c r="J4" s="24">
        <v>0</v>
      </c>
      <c r="K4" s="24">
        <v>1</v>
      </c>
      <c r="L4" s="24">
        <v>2</v>
      </c>
      <c r="M4" s="24">
        <v>5</v>
      </c>
      <c r="N4" s="24">
        <v>0</v>
      </c>
      <c r="O4" s="24">
        <v>1</v>
      </c>
      <c r="P4" s="24">
        <v>0</v>
      </c>
      <c r="Q4" s="24">
        <v>3</v>
      </c>
      <c r="R4" s="24">
        <v>0</v>
      </c>
      <c r="S4" s="24">
        <v>0</v>
      </c>
      <c r="T4" s="26">
        <v>0</v>
      </c>
      <c r="U4" s="29">
        <f>SUM(I4:T4)</f>
        <v>13</v>
      </c>
    </row>
    <row r="5" spans="2:22" s="16" customFormat="1" ht="16.2" customHeight="1" x14ac:dyDescent="0.2">
      <c r="B5" s="31" t="s">
        <v>62</v>
      </c>
      <c r="C5" s="24" t="s">
        <v>63</v>
      </c>
      <c r="D5" s="25" t="s">
        <v>64</v>
      </c>
      <c r="E5" s="33">
        <v>6</v>
      </c>
      <c r="F5" s="28">
        <v>0</v>
      </c>
      <c r="G5" s="24">
        <v>5</v>
      </c>
      <c r="H5" s="32">
        <v>5</v>
      </c>
      <c r="I5" s="25">
        <v>0</v>
      </c>
      <c r="J5" s="24">
        <v>0</v>
      </c>
      <c r="K5" s="24">
        <v>0</v>
      </c>
      <c r="L5" s="24">
        <v>1</v>
      </c>
      <c r="M5" s="24">
        <v>1</v>
      </c>
      <c r="N5" s="24">
        <v>3</v>
      </c>
      <c r="O5" s="24">
        <v>1</v>
      </c>
      <c r="P5" s="24">
        <v>0</v>
      </c>
      <c r="Q5" s="24">
        <v>0</v>
      </c>
      <c r="R5" s="24">
        <v>0</v>
      </c>
      <c r="S5" s="24">
        <v>0</v>
      </c>
      <c r="T5" s="26">
        <v>3</v>
      </c>
      <c r="U5" s="29">
        <f t="shared" ref="U5:U9" si="0">SUM(I5:T5)</f>
        <v>9</v>
      </c>
    </row>
    <row r="6" spans="2:22" s="16" customFormat="1" ht="16.2" customHeight="1" x14ac:dyDescent="0.2">
      <c r="B6" s="31" t="s">
        <v>65</v>
      </c>
      <c r="C6" s="24" t="s">
        <v>66</v>
      </c>
      <c r="D6" s="25" t="s">
        <v>67</v>
      </c>
      <c r="E6" s="33">
        <v>7</v>
      </c>
      <c r="F6" s="28">
        <v>2</v>
      </c>
      <c r="G6" s="24">
        <v>1</v>
      </c>
      <c r="H6" s="32">
        <v>3</v>
      </c>
      <c r="I6" s="25">
        <v>0</v>
      </c>
      <c r="J6" s="24">
        <v>0</v>
      </c>
      <c r="K6" s="24">
        <v>0</v>
      </c>
      <c r="L6" s="24">
        <v>2</v>
      </c>
      <c r="M6" s="24">
        <v>0</v>
      </c>
      <c r="N6" s="24">
        <v>0</v>
      </c>
      <c r="O6" s="24">
        <v>0</v>
      </c>
      <c r="P6" s="24">
        <v>0</v>
      </c>
      <c r="Q6" s="24">
        <v>0</v>
      </c>
      <c r="R6" s="24">
        <v>0</v>
      </c>
      <c r="S6" s="24">
        <v>0</v>
      </c>
      <c r="T6" s="26">
        <v>1</v>
      </c>
      <c r="U6" s="29">
        <f t="shared" si="0"/>
        <v>3</v>
      </c>
    </row>
    <row r="7" spans="2:22" s="16" customFormat="1" ht="16.2" customHeight="1" x14ac:dyDescent="0.2">
      <c r="B7" s="31" t="s">
        <v>68</v>
      </c>
      <c r="C7" s="24" t="s">
        <v>60</v>
      </c>
      <c r="D7" s="25" t="s">
        <v>61</v>
      </c>
      <c r="E7" s="33">
        <v>9</v>
      </c>
      <c r="F7" s="28">
        <v>1</v>
      </c>
      <c r="G7" s="24">
        <v>6</v>
      </c>
      <c r="H7" s="32">
        <v>7</v>
      </c>
      <c r="I7" s="25">
        <v>3</v>
      </c>
      <c r="J7" s="24">
        <v>0</v>
      </c>
      <c r="K7" s="24">
        <v>1</v>
      </c>
      <c r="L7" s="24">
        <v>2</v>
      </c>
      <c r="M7" s="24">
        <v>2</v>
      </c>
      <c r="N7" s="24">
        <v>0</v>
      </c>
      <c r="O7" s="24">
        <v>0</v>
      </c>
      <c r="P7" s="24">
        <v>0</v>
      </c>
      <c r="Q7" s="24">
        <v>1</v>
      </c>
      <c r="R7" s="24">
        <v>0</v>
      </c>
      <c r="S7" s="24">
        <v>0</v>
      </c>
      <c r="T7" s="26">
        <v>0</v>
      </c>
      <c r="U7" s="29">
        <f t="shared" si="0"/>
        <v>9</v>
      </c>
    </row>
    <row r="8" spans="2:22" s="16" customFormat="1" ht="16.2" customHeight="1" x14ac:dyDescent="0.2">
      <c r="B8" s="31" t="s">
        <v>69</v>
      </c>
      <c r="C8" s="24" t="s">
        <v>63</v>
      </c>
      <c r="D8" s="25" t="s">
        <v>64</v>
      </c>
      <c r="E8" s="33">
        <v>5</v>
      </c>
      <c r="F8" s="28">
        <v>0</v>
      </c>
      <c r="G8" s="24">
        <v>8</v>
      </c>
      <c r="H8" s="32">
        <v>8</v>
      </c>
      <c r="I8" s="25">
        <v>0</v>
      </c>
      <c r="J8" s="24">
        <v>1</v>
      </c>
      <c r="K8" s="24">
        <v>0</v>
      </c>
      <c r="L8" s="24">
        <v>2</v>
      </c>
      <c r="M8" s="24">
        <v>4</v>
      </c>
      <c r="N8" s="24">
        <v>1</v>
      </c>
      <c r="O8" s="24">
        <v>1</v>
      </c>
      <c r="P8" s="24">
        <v>0</v>
      </c>
      <c r="Q8" s="24">
        <v>1</v>
      </c>
      <c r="R8" s="24">
        <v>0</v>
      </c>
      <c r="S8" s="24">
        <v>2</v>
      </c>
      <c r="T8" s="26">
        <v>2</v>
      </c>
      <c r="U8" s="29">
        <f t="shared" si="0"/>
        <v>14</v>
      </c>
    </row>
    <row r="9" spans="2:22" s="16" customFormat="1" ht="16.2" customHeight="1" x14ac:dyDescent="0.2">
      <c r="B9" s="31" t="s">
        <v>70</v>
      </c>
      <c r="C9" s="24" t="s">
        <v>66</v>
      </c>
      <c r="D9" s="25" t="s">
        <v>67</v>
      </c>
      <c r="E9" s="33">
        <v>7</v>
      </c>
      <c r="F9" s="28">
        <v>1</v>
      </c>
      <c r="G9" s="24">
        <v>6</v>
      </c>
      <c r="H9" s="32">
        <v>7</v>
      </c>
      <c r="I9" s="25">
        <v>1</v>
      </c>
      <c r="J9" s="24">
        <v>0</v>
      </c>
      <c r="K9" s="24">
        <v>0</v>
      </c>
      <c r="L9" s="24">
        <v>2</v>
      </c>
      <c r="M9" s="24">
        <v>3</v>
      </c>
      <c r="N9" s="24">
        <v>1</v>
      </c>
      <c r="O9" s="24">
        <v>0</v>
      </c>
      <c r="P9" s="24">
        <v>0</v>
      </c>
      <c r="Q9" s="24">
        <v>0</v>
      </c>
      <c r="R9" s="24">
        <v>0</v>
      </c>
      <c r="S9" s="24">
        <v>0</v>
      </c>
      <c r="T9" s="26">
        <v>1</v>
      </c>
      <c r="U9" s="29">
        <f t="shared" si="0"/>
        <v>8</v>
      </c>
    </row>
    <row r="10" spans="2:22" s="16" customFormat="1" ht="16.2" customHeight="1" x14ac:dyDescent="0.2">
      <c r="B10" s="31" t="s">
        <v>74</v>
      </c>
      <c r="C10" s="24" t="s">
        <v>66</v>
      </c>
      <c r="D10" s="25" t="s">
        <v>67</v>
      </c>
      <c r="E10" s="33">
        <v>7</v>
      </c>
      <c r="F10" s="28">
        <v>1</v>
      </c>
      <c r="G10" s="24">
        <v>4</v>
      </c>
      <c r="H10" s="32">
        <v>5</v>
      </c>
      <c r="I10" s="25">
        <v>1</v>
      </c>
      <c r="J10" s="24">
        <v>0</v>
      </c>
      <c r="K10" s="24">
        <v>0</v>
      </c>
      <c r="L10" s="24">
        <v>3</v>
      </c>
      <c r="M10" s="24">
        <v>1</v>
      </c>
      <c r="N10" s="24">
        <v>1</v>
      </c>
      <c r="O10" s="24">
        <v>0</v>
      </c>
      <c r="P10" s="24">
        <v>0</v>
      </c>
      <c r="Q10" s="24">
        <v>0</v>
      </c>
      <c r="R10" s="24">
        <v>0</v>
      </c>
      <c r="S10" s="24">
        <v>0</v>
      </c>
      <c r="T10" s="26">
        <v>1</v>
      </c>
      <c r="U10" s="29">
        <f t="shared" ref="U10:U15" si="1">SUM(I10:T10)</f>
        <v>7</v>
      </c>
    </row>
    <row r="11" spans="2:22" s="16" customFormat="1" ht="16.2" customHeight="1" x14ac:dyDescent="0.2">
      <c r="B11" s="31" t="s">
        <v>75</v>
      </c>
      <c r="C11" s="24" t="s">
        <v>63</v>
      </c>
      <c r="D11" s="25" t="s">
        <v>64</v>
      </c>
      <c r="E11" s="33">
        <v>3</v>
      </c>
      <c r="F11" s="28">
        <v>0</v>
      </c>
      <c r="G11" s="24">
        <v>6</v>
      </c>
      <c r="H11" s="32">
        <v>6</v>
      </c>
      <c r="I11" s="25">
        <v>0</v>
      </c>
      <c r="J11" s="24">
        <v>1</v>
      </c>
      <c r="K11" s="24">
        <v>0</v>
      </c>
      <c r="L11" s="24">
        <v>2</v>
      </c>
      <c r="M11" s="24">
        <v>4</v>
      </c>
      <c r="N11" s="24">
        <v>3</v>
      </c>
      <c r="O11" s="24">
        <v>0</v>
      </c>
      <c r="P11" s="24">
        <v>0</v>
      </c>
      <c r="Q11" s="24">
        <v>0</v>
      </c>
      <c r="R11" s="24">
        <v>0</v>
      </c>
      <c r="S11" s="24">
        <v>0</v>
      </c>
      <c r="T11" s="26">
        <v>3</v>
      </c>
      <c r="U11" s="29">
        <f t="shared" si="1"/>
        <v>13</v>
      </c>
    </row>
    <row r="12" spans="2:22" s="16" customFormat="1" ht="16.2" customHeight="1" x14ac:dyDescent="0.2">
      <c r="B12" s="31" t="s">
        <v>76</v>
      </c>
      <c r="C12" s="24" t="s">
        <v>60</v>
      </c>
      <c r="D12" s="25" t="s">
        <v>61</v>
      </c>
      <c r="E12" s="33">
        <v>8</v>
      </c>
      <c r="F12" s="28">
        <v>4</v>
      </c>
      <c r="G12" s="24">
        <v>8</v>
      </c>
      <c r="H12" s="32">
        <v>12</v>
      </c>
      <c r="I12" s="25">
        <v>0</v>
      </c>
      <c r="J12" s="24">
        <v>0</v>
      </c>
      <c r="K12" s="24">
        <v>0</v>
      </c>
      <c r="L12" s="24">
        <v>5</v>
      </c>
      <c r="M12" s="24">
        <v>3</v>
      </c>
      <c r="N12" s="24">
        <v>1</v>
      </c>
      <c r="O12" s="24">
        <v>2</v>
      </c>
      <c r="P12" s="24">
        <v>1</v>
      </c>
      <c r="Q12" s="24">
        <v>0</v>
      </c>
      <c r="R12" s="24">
        <v>0</v>
      </c>
      <c r="S12" s="24">
        <v>1</v>
      </c>
      <c r="T12" s="26">
        <v>0</v>
      </c>
      <c r="U12" s="29">
        <f t="shared" si="1"/>
        <v>13</v>
      </c>
    </row>
    <row r="13" spans="2:22" s="16" customFormat="1" ht="16.2" customHeight="1" x14ac:dyDescent="0.2">
      <c r="B13" s="31" t="s">
        <v>77</v>
      </c>
      <c r="C13" s="24" t="s">
        <v>63</v>
      </c>
      <c r="D13" s="25" t="s">
        <v>64</v>
      </c>
      <c r="E13" s="33">
        <v>4</v>
      </c>
      <c r="F13" s="28">
        <v>0</v>
      </c>
      <c r="G13" s="24">
        <v>3</v>
      </c>
      <c r="H13" s="32">
        <v>3</v>
      </c>
      <c r="I13" s="25">
        <v>0</v>
      </c>
      <c r="J13" s="24">
        <v>0</v>
      </c>
      <c r="K13" s="24">
        <v>0</v>
      </c>
      <c r="L13" s="24">
        <v>0</v>
      </c>
      <c r="M13" s="24">
        <v>2</v>
      </c>
      <c r="N13" s="24">
        <v>2</v>
      </c>
      <c r="O13" s="24">
        <v>0</v>
      </c>
      <c r="P13" s="24">
        <v>0</v>
      </c>
      <c r="Q13" s="24">
        <v>0</v>
      </c>
      <c r="R13" s="24">
        <v>0</v>
      </c>
      <c r="S13" s="24">
        <v>0</v>
      </c>
      <c r="T13" s="26">
        <v>2</v>
      </c>
      <c r="U13" s="29">
        <f t="shared" si="1"/>
        <v>6</v>
      </c>
    </row>
    <row r="14" spans="2:22" s="16" customFormat="1" ht="16.2" customHeight="1" x14ac:dyDescent="0.2">
      <c r="B14" s="31" t="s">
        <v>78</v>
      </c>
      <c r="C14" s="24" t="s">
        <v>60</v>
      </c>
      <c r="D14" s="25" t="s">
        <v>61</v>
      </c>
      <c r="E14" s="33">
        <v>9</v>
      </c>
      <c r="F14" s="28">
        <v>1</v>
      </c>
      <c r="G14" s="24">
        <v>10</v>
      </c>
      <c r="H14" s="32">
        <v>11</v>
      </c>
      <c r="I14" s="25">
        <v>0</v>
      </c>
      <c r="J14" s="24">
        <v>0</v>
      </c>
      <c r="K14" s="24">
        <v>2</v>
      </c>
      <c r="L14" s="24">
        <v>2</v>
      </c>
      <c r="M14" s="24">
        <v>1</v>
      </c>
      <c r="N14" s="24">
        <v>1</v>
      </c>
      <c r="O14" s="24">
        <v>1</v>
      </c>
      <c r="P14" s="24">
        <v>0</v>
      </c>
      <c r="Q14" s="24">
        <v>2</v>
      </c>
      <c r="R14" s="24">
        <v>1</v>
      </c>
      <c r="S14" s="24">
        <v>1</v>
      </c>
      <c r="T14" s="26">
        <v>0</v>
      </c>
      <c r="U14" s="29">
        <f t="shared" si="1"/>
        <v>11</v>
      </c>
    </row>
    <row r="15" spans="2:22" s="16" customFormat="1" ht="16.2" customHeight="1" x14ac:dyDescent="0.2">
      <c r="B15" s="31" t="s">
        <v>79</v>
      </c>
      <c r="C15" s="24" t="s">
        <v>66</v>
      </c>
      <c r="D15" s="25" t="s">
        <v>67</v>
      </c>
      <c r="E15" s="33">
        <v>6</v>
      </c>
      <c r="F15" s="28">
        <v>2</v>
      </c>
      <c r="G15" s="24">
        <v>7</v>
      </c>
      <c r="H15" s="32">
        <v>9</v>
      </c>
      <c r="I15" s="25">
        <v>4</v>
      </c>
      <c r="J15" s="24">
        <v>0</v>
      </c>
      <c r="K15" s="24">
        <v>0</v>
      </c>
      <c r="L15" s="24">
        <v>4</v>
      </c>
      <c r="M15" s="24">
        <v>2</v>
      </c>
      <c r="N15" s="24">
        <v>3</v>
      </c>
      <c r="O15" s="24">
        <v>1</v>
      </c>
      <c r="P15" s="24">
        <v>0</v>
      </c>
      <c r="Q15" s="24">
        <v>0</v>
      </c>
      <c r="R15" s="24">
        <v>0</v>
      </c>
      <c r="S15" s="24">
        <v>1</v>
      </c>
      <c r="T15" s="26">
        <v>0</v>
      </c>
      <c r="U15" s="29">
        <f t="shared" si="1"/>
        <v>15</v>
      </c>
    </row>
    <row r="16" spans="2:22" s="16" customFormat="1" ht="16.2" customHeight="1" x14ac:dyDescent="0.2">
      <c r="B16" s="31" t="s">
        <v>90</v>
      </c>
      <c r="C16" s="24" t="s">
        <v>60</v>
      </c>
      <c r="D16" s="25" t="s">
        <v>61</v>
      </c>
      <c r="E16" s="33">
        <v>6</v>
      </c>
      <c r="F16" s="28">
        <v>0</v>
      </c>
      <c r="G16" s="24">
        <v>6</v>
      </c>
      <c r="H16" s="32">
        <v>6</v>
      </c>
      <c r="I16" s="25">
        <v>1</v>
      </c>
      <c r="J16" s="24">
        <v>0</v>
      </c>
      <c r="K16" s="24">
        <v>1</v>
      </c>
      <c r="L16" s="24">
        <v>1</v>
      </c>
      <c r="M16" s="24">
        <v>1</v>
      </c>
      <c r="N16" s="24">
        <v>0</v>
      </c>
      <c r="O16" s="24">
        <v>1</v>
      </c>
      <c r="P16" s="24">
        <v>0</v>
      </c>
      <c r="Q16" s="24">
        <v>0</v>
      </c>
      <c r="R16" s="24">
        <v>1</v>
      </c>
      <c r="S16" s="24">
        <v>0</v>
      </c>
      <c r="T16" s="26">
        <v>0</v>
      </c>
      <c r="U16" s="29">
        <f t="shared" ref="U16:U21" si="2">SUM(I16:T16)</f>
        <v>6</v>
      </c>
    </row>
    <row r="17" spans="2:21" s="16" customFormat="1" ht="16.2" customHeight="1" x14ac:dyDescent="0.2">
      <c r="B17" s="31" t="s">
        <v>91</v>
      </c>
      <c r="C17" s="24" t="s">
        <v>63</v>
      </c>
      <c r="D17" s="25" t="s">
        <v>64</v>
      </c>
      <c r="E17" s="33">
        <v>5</v>
      </c>
      <c r="F17" s="28">
        <v>2</v>
      </c>
      <c r="G17" s="24">
        <v>8</v>
      </c>
      <c r="H17" s="32">
        <v>10</v>
      </c>
      <c r="I17" s="25">
        <v>1</v>
      </c>
      <c r="J17" s="24">
        <v>1</v>
      </c>
      <c r="K17" s="24">
        <v>0</v>
      </c>
      <c r="L17" s="24">
        <v>2</v>
      </c>
      <c r="M17" s="24">
        <v>4</v>
      </c>
      <c r="N17" s="24">
        <v>4</v>
      </c>
      <c r="O17" s="24">
        <v>2</v>
      </c>
      <c r="P17" s="24">
        <v>0</v>
      </c>
      <c r="Q17" s="24">
        <v>1</v>
      </c>
      <c r="R17" s="24">
        <v>1</v>
      </c>
      <c r="S17" s="24">
        <v>1</v>
      </c>
      <c r="T17" s="26">
        <v>0</v>
      </c>
      <c r="U17" s="29">
        <f t="shared" si="2"/>
        <v>17</v>
      </c>
    </row>
    <row r="18" spans="2:21" s="16" customFormat="1" ht="16.2" customHeight="1" x14ac:dyDescent="0.2">
      <c r="B18" s="31" t="s">
        <v>92</v>
      </c>
      <c r="C18" s="24" t="s">
        <v>66</v>
      </c>
      <c r="D18" s="25" t="s">
        <v>67</v>
      </c>
      <c r="E18" s="33">
        <v>8</v>
      </c>
      <c r="F18" s="28">
        <v>0</v>
      </c>
      <c r="G18" s="24">
        <v>9</v>
      </c>
      <c r="H18" s="32">
        <v>9</v>
      </c>
      <c r="I18" s="25">
        <v>2</v>
      </c>
      <c r="J18" s="24">
        <v>0</v>
      </c>
      <c r="K18" s="24">
        <v>0</v>
      </c>
      <c r="L18" s="24">
        <v>4</v>
      </c>
      <c r="M18" s="24">
        <v>4</v>
      </c>
      <c r="N18" s="24">
        <v>0</v>
      </c>
      <c r="O18" s="24">
        <v>0</v>
      </c>
      <c r="P18" s="24">
        <v>1</v>
      </c>
      <c r="Q18" s="24">
        <v>0</v>
      </c>
      <c r="R18" s="24">
        <v>0</v>
      </c>
      <c r="S18" s="24">
        <v>0</v>
      </c>
      <c r="T18" s="26">
        <v>0</v>
      </c>
      <c r="U18" s="29">
        <f t="shared" si="2"/>
        <v>11</v>
      </c>
    </row>
    <row r="19" spans="2:21" s="16" customFormat="1" ht="16.2" customHeight="1" x14ac:dyDescent="0.2">
      <c r="B19" s="31" t="s">
        <v>93</v>
      </c>
      <c r="C19" s="24" t="s">
        <v>60</v>
      </c>
      <c r="D19" s="25" t="s">
        <v>61</v>
      </c>
      <c r="E19" s="33">
        <v>9</v>
      </c>
      <c r="F19" s="28">
        <v>2</v>
      </c>
      <c r="G19" s="24">
        <v>10</v>
      </c>
      <c r="H19" s="32">
        <v>12</v>
      </c>
      <c r="I19" s="25">
        <v>1</v>
      </c>
      <c r="J19" s="24">
        <v>1</v>
      </c>
      <c r="K19" s="24">
        <v>3</v>
      </c>
      <c r="L19" s="24">
        <v>5</v>
      </c>
      <c r="M19" s="24">
        <v>4</v>
      </c>
      <c r="N19" s="24">
        <v>1</v>
      </c>
      <c r="O19" s="24">
        <v>0</v>
      </c>
      <c r="P19" s="24">
        <v>0</v>
      </c>
      <c r="Q19" s="24">
        <v>2</v>
      </c>
      <c r="R19" s="24">
        <v>1</v>
      </c>
      <c r="S19" s="24">
        <v>0</v>
      </c>
      <c r="T19" s="26">
        <v>1</v>
      </c>
      <c r="U19" s="29">
        <f t="shared" si="2"/>
        <v>19</v>
      </c>
    </row>
    <row r="20" spans="2:21" s="16" customFormat="1" ht="16.2" customHeight="1" x14ac:dyDescent="0.2">
      <c r="B20" s="31" t="s">
        <v>94</v>
      </c>
      <c r="C20" s="24" t="s">
        <v>63</v>
      </c>
      <c r="D20" s="25" t="s">
        <v>64</v>
      </c>
      <c r="E20" s="33">
        <v>3</v>
      </c>
      <c r="F20" s="28">
        <v>0</v>
      </c>
      <c r="G20" s="24">
        <v>8</v>
      </c>
      <c r="H20" s="32">
        <v>8</v>
      </c>
      <c r="I20" s="25">
        <v>0</v>
      </c>
      <c r="J20" s="24">
        <v>0</v>
      </c>
      <c r="K20" s="24">
        <v>0</v>
      </c>
      <c r="L20" s="24">
        <v>6</v>
      </c>
      <c r="M20" s="24">
        <v>1</v>
      </c>
      <c r="N20" s="24">
        <v>3</v>
      </c>
      <c r="O20" s="24">
        <v>0</v>
      </c>
      <c r="P20" s="24">
        <v>1</v>
      </c>
      <c r="Q20" s="24">
        <v>0</v>
      </c>
      <c r="R20" s="24">
        <v>1</v>
      </c>
      <c r="S20" s="24">
        <v>1</v>
      </c>
      <c r="T20" s="26">
        <v>0</v>
      </c>
      <c r="U20" s="29">
        <f t="shared" si="2"/>
        <v>13</v>
      </c>
    </row>
    <row r="21" spans="2:21" s="16" customFormat="1" ht="16.2" customHeight="1" x14ac:dyDescent="0.2">
      <c r="B21" s="31" t="s">
        <v>95</v>
      </c>
      <c r="C21" s="24" t="s">
        <v>66</v>
      </c>
      <c r="D21" s="25" t="s">
        <v>67</v>
      </c>
      <c r="E21" s="33">
        <v>6</v>
      </c>
      <c r="F21" s="28">
        <v>1</v>
      </c>
      <c r="G21" s="24">
        <v>8</v>
      </c>
      <c r="H21" s="32">
        <v>9</v>
      </c>
      <c r="I21" s="25">
        <v>0</v>
      </c>
      <c r="J21" s="24">
        <v>0</v>
      </c>
      <c r="K21" s="24">
        <v>1</v>
      </c>
      <c r="L21" s="24">
        <v>7</v>
      </c>
      <c r="M21" s="24">
        <v>1</v>
      </c>
      <c r="N21" s="24">
        <v>1</v>
      </c>
      <c r="O21" s="24">
        <v>0</v>
      </c>
      <c r="P21" s="24">
        <v>3</v>
      </c>
      <c r="Q21" s="24">
        <v>0</v>
      </c>
      <c r="R21" s="24">
        <v>0</v>
      </c>
      <c r="S21" s="24">
        <v>0</v>
      </c>
      <c r="T21" s="26">
        <v>0</v>
      </c>
      <c r="U21" s="29">
        <f t="shared" si="2"/>
        <v>13</v>
      </c>
    </row>
    <row r="22" spans="2:21" s="16" customFormat="1" ht="16.2" customHeight="1" x14ac:dyDescent="0.2">
      <c r="B22" s="31" t="s">
        <v>96</v>
      </c>
      <c r="C22" s="24" t="s">
        <v>60</v>
      </c>
      <c r="D22" s="25" t="s">
        <v>61</v>
      </c>
      <c r="E22" s="33">
        <v>9</v>
      </c>
      <c r="F22" s="28">
        <v>1</v>
      </c>
      <c r="G22" s="24">
        <v>6</v>
      </c>
      <c r="H22" s="32">
        <v>7</v>
      </c>
      <c r="I22" s="25">
        <v>3</v>
      </c>
      <c r="J22" s="24">
        <v>0</v>
      </c>
      <c r="K22" s="24">
        <v>2</v>
      </c>
      <c r="L22" s="24">
        <v>0</v>
      </c>
      <c r="M22" s="24">
        <v>3</v>
      </c>
      <c r="N22" s="24">
        <v>1</v>
      </c>
      <c r="O22" s="24">
        <v>0</v>
      </c>
      <c r="P22" s="24">
        <v>1</v>
      </c>
      <c r="Q22" s="24">
        <v>0</v>
      </c>
      <c r="R22" s="24">
        <v>0</v>
      </c>
      <c r="S22" s="24">
        <v>1</v>
      </c>
      <c r="T22" s="26">
        <v>0</v>
      </c>
      <c r="U22" s="29">
        <f t="shared" ref="U22:U27" si="3">SUM(I22:T22)</f>
        <v>11</v>
      </c>
    </row>
    <row r="23" spans="2:21" s="16" customFormat="1" ht="16.2" customHeight="1" x14ac:dyDescent="0.2">
      <c r="B23" s="31" t="s">
        <v>97</v>
      </c>
      <c r="C23" s="24" t="s">
        <v>63</v>
      </c>
      <c r="D23" s="25" t="s">
        <v>64</v>
      </c>
      <c r="E23" s="33">
        <v>6</v>
      </c>
      <c r="F23" s="28">
        <v>2</v>
      </c>
      <c r="G23" s="24">
        <v>5</v>
      </c>
      <c r="H23" s="32">
        <v>7</v>
      </c>
      <c r="I23" s="25">
        <v>0</v>
      </c>
      <c r="J23" s="24">
        <v>0</v>
      </c>
      <c r="K23" s="24">
        <v>1</v>
      </c>
      <c r="L23" s="24">
        <v>2</v>
      </c>
      <c r="M23" s="24">
        <v>5</v>
      </c>
      <c r="N23" s="24">
        <v>1</v>
      </c>
      <c r="O23" s="24">
        <v>1</v>
      </c>
      <c r="P23" s="24">
        <v>0</v>
      </c>
      <c r="Q23" s="24">
        <v>0</v>
      </c>
      <c r="R23" s="24">
        <v>0</v>
      </c>
      <c r="S23" s="24">
        <v>0</v>
      </c>
      <c r="T23" s="26">
        <v>0</v>
      </c>
      <c r="U23" s="29">
        <f t="shared" si="3"/>
        <v>10</v>
      </c>
    </row>
    <row r="24" spans="2:21" s="16" customFormat="1" ht="16.2" customHeight="1" x14ac:dyDescent="0.2">
      <c r="B24" s="31" t="s">
        <v>98</v>
      </c>
      <c r="C24" s="24" t="s">
        <v>66</v>
      </c>
      <c r="D24" s="25" t="s">
        <v>67</v>
      </c>
      <c r="E24" s="33">
        <v>7</v>
      </c>
      <c r="F24" s="28">
        <v>3</v>
      </c>
      <c r="G24" s="24">
        <v>6</v>
      </c>
      <c r="H24" s="32">
        <v>9</v>
      </c>
      <c r="I24" s="25">
        <v>1</v>
      </c>
      <c r="J24" s="24">
        <v>0</v>
      </c>
      <c r="K24" s="24">
        <v>0</v>
      </c>
      <c r="L24" s="24">
        <v>4</v>
      </c>
      <c r="M24" s="24">
        <v>4</v>
      </c>
      <c r="N24" s="24">
        <v>2</v>
      </c>
      <c r="O24" s="24">
        <v>0</v>
      </c>
      <c r="P24" s="24">
        <v>0</v>
      </c>
      <c r="Q24" s="24">
        <v>0</v>
      </c>
      <c r="R24" s="24">
        <v>0</v>
      </c>
      <c r="S24" s="24">
        <v>1</v>
      </c>
      <c r="T24" s="26">
        <v>0</v>
      </c>
      <c r="U24" s="29">
        <f t="shared" si="3"/>
        <v>12</v>
      </c>
    </row>
    <row r="25" spans="2:21" s="16" customFormat="1" ht="16.2" customHeight="1" x14ac:dyDescent="0.2">
      <c r="B25" s="31" t="s">
        <v>99</v>
      </c>
      <c r="C25" s="24" t="s">
        <v>60</v>
      </c>
      <c r="D25" s="25" t="s">
        <v>61</v>
      </c>
      <c r="E25" s="33">
        <v>9</v>
      </c>
      <c r="F25" s="28">
        <v>4</v>
      </c>
      <c r="G25" s="24">
        <v>9</v>
      </c>
      <c r="H25" s="32">
        <v>13</v>
      </c>
      <c r="I25" s="25">
        <v>6</v>
      </c>
      <c r="J25" s="24">
        <v>0</v>
      </c>
      <c r="K25" s="24">
        <v>1</v>
      </c>
      <c r="L25" s="24">
        <v>2</v>
      </c>
      <c r="M25" s="24">
        <v>5</v>
      </c>
      <c r="N25" s="24">
        <v>1</v>
      </c>
      <c r="O25" s="24">
        <v>0</v>
      </c>
      <c r="P25" s="24">
        <v>0</v>
      </c>
      <c r="Q25" s="24">
        <v>0</v>
      </c>
      <c r="R25" s="24">
        <v>0</v>
      </c>
      <c r="S25" s="24">
        <v>0</v>
      </c>
      <c r="T25" s="26">
        <v>1</v>
      </c>
      <c r="U25" s="29">
        <f t="shared" si="3"/>
        <v>16</v>
      </c>
    </row>
    <row r="26" spans="2:21" s="16" customFormat="1" ht="16.2" customHeight="1" x14ac:dyDescent="0.2">
      <c r="B26" s="31" t="s">
        <v>100</v>
      </c>
      <c r="C26" s="24" t="s">
        <v>63</v>
      </c>
      <c r="D26" s="25" t="s">
        <v>64</v>
      </c>
      <c r="E26" s="33">
        <v>4</v>
      </c>
      <c r="F26" s="28">
        <v>0</v>
      </c>
      <c r="G26" s="24">
        <v>6</v>
      </c>
      <c r="H26" s="32">
        <v>6</v>
      </c>
      <c r="I26" s="25">
        <v>0</v>
      </c>
      <c r="J26" s="24">
        <v>1</v>
      </c>
      <c r="K26" s="24">
        <v>0</v>
      </c>
      <c r="L26" s="24">
        <v>2</v>
      </c>
      <c r="M26" s="24">
        <v>2</v>
      </c>
      <c r="N26" s="24">
        <v>3</v>
      </c>
      <c r="O26" s="24">
        <v>1</v>
      </c>
      <c r="P26" s="24">
        <v>0</v>
      </c>
      <c r="Q26" s="24">
        <v>0</v>
      </c>
      <c r="R26" s="24">
        <v>1</v>
      </c>
      <c r="S26" s="24">
        <v>0</v>
      </c>
      <c r="T26" s="26">
        <v>0</v>
      </c>
      <c r="U26" s="29">
        <f t="shared" si="3"/>
        <v>10</v>
      </c>
    </row>
    <row r="27" spans="2:21" s="16" customFormat="1" ht="16.2" customHeight="1" x14ac:dyDescent="0.2">
      <c r="B27" s="31" t="s">
        <v>101</v>
      </c>
      <c r="C27" s="24" t="s">
        <v>66</v>
      </c>
      <c r="D27" s="25" t="s">
        <v>67</v>
      </c>
      <c r="E27" s="33">
        <v>5</v>
      </c>
      <c r="F27" s="28">
        <v>1</v>
      </c>
      <c r="G27" s="24">
        <v>3</v>
      </c>
      <c r="H27" s="32">
        <v>4</v>
      </c>
      <c r="I27" s="25">
        <v>1</v>
      </c>
      <c r="J27" s="24">
        <v>0</v>
      </c>
      <c r="K27" s="24">
        <v>0</v>
      </c>
      <c r="L27" s="24">
        <v>2</v>
      </c>
      <c r="M27" s="24">
        <v>0</v>
      </c>
      <c r="N27" s="24">
        <v>2</v>
      </c>
      <c r="O27" s="24">
        <v>0</v>
      </c>
      <c r="P27" s="24">
        <v>0</v>
      </c>
      <c r="Q27" s="24">
        <v>0</v>
      </c>
      <c r="R27" s="24">
        <v>0</v>
      </c>
      <c r="S27" s="24">
        <v>0</v>
      </c>
      <c r="T27" s="26">
        <v>0</v>
      </c>
      <c r="U27" s="29">
        <f t="shared" si="3"/>
        <v>5</v>
      </c>
    </row>
    <row r="28" spans="2:21" s="16" customFormat="1" ht="16.2" customHeight="1" x14ac:dyDescent="0.2">
      <c r="B28" s="31" t="s">
        <v>131</v>
      </c>
      <c r="C28" s="24" t="s">
        <v>63</v>
      </c>
      <c r="D28" s="25" t="s">
        <v>64</v>
      </c>
      <c r="E28" s="33">
        <v>6</v>
      </c>
      <c r="F28" s="28">
        <v>0</v>
      </c>
      <c r="G28" s="24">
        <v>6</v>
      </c>
      <c r="H28" s="32">
        <v>6</v>
      </c>
      <c r="I28" s="25">
        <v>0</v>
      </c>
      <c r="J28" s="24">
        <v>1</v>
      </c>
      <c r="K28" s="24">
        <v>0</v>
      </c>
      <c r="L28" s="24">
        <v>3</v>
      </c>
      <c r="M28" s="24">
        <v>2</v>
      </c>
      <c r="N28" s="24">
        <v>3</v>
      </c>
      <c r="O28" s="24">
        <v>1</v>
      </c>
      <c r="P28" s="24">
        <v>0</v>
      </c>
      <c r="Q28" s="24">
        <v>0</v>
      </c>
      <c r="R28" s="24">
        <v>0</v>
      </c>
      <c r="S28" s="24">
        <v>1</v>
      </c>
      <c r="T28" s="26">
        <v>0</v>
      </c>
      <c r="U28" s="29">
        <f t="shared" ref="U28:U33" si="4">SUM(I28:T28)</f>
        <v>11</v>
      </c>
    </row>
    <row r="29" spans="2:21" s="16" customFormat="1" ht="16.2" customHeight="1" x14ac:dyDescent="0.2">
      <c r="B29" s="31" t="s">
        <v>132</v>
      </c>
      <c r="C29" s="24" t="s">
        <v>60</v>
      </c>
      <c r="D29" s="25" t="s">
        <v>61</v>
      </c>
      <c r="E29" s="33">
        <v>8</v>
      </c>
      <c r="F29" s="28">
        <v>0</v>
      </c>
      <c r="G29" s="24">
        <v>8</v>
      </c>
      <c r="H29" s="32">
        <v>8</v>
      </c>
      <c r="I29" s="25">
        <v>3</v>
      </c>
      <c r="J29" s="24">
        <v>0</v>
      </c>
      <c r="K29" s="24">
        <v>0</v>
      </c>
      <c r="L29" s="24">
        <v>2</v>
      </c>
      <c r="M29" s="24">
        <v>3</v>
      </c>
      <c r="N29" s="24">
        <v>0</v>
      </c>
      <c r="O29" s="24">
        <v>0</v>
      </c>
      <c r="P29" s="24">
        <v>1</v>
      </c>
      <c r="Q29" s="24">
        <v>0</v>
      </c>
      <c r="R29" s="24">
        <v>0</v>
      </c>
      <c r="S29" s="24">
        <v>1</v>
      </c>
      <c r="T29" s="26">
        <v>0</v>
      </c>
      <c r="U29" s="29">
        <f t="shared" si="4"/>
        <v>10</v>
      </c>
    </row>
    <row r="30" spans="2:21" s="16" customFormat="1" ht="16.2" customHeight="1" x14ac:dyDescent="0.2">
      <c r="B30" s="31" t="s">
        <v>133</v>
      </c>
      <c r="C30" s="24" t="s">
        <v>66</v>
      </c>
      <c r="D30" s="25" t="s">
        <v>67</v>
      </c>
      <c r="E30" s="33">
        <v>7</v>
      </c>
      <c r="F30" s="28">
        <v>1</v>
      </c>
      <c r="G30" s="24">
        <v>5</v>
      </c>
      <c r="H30" s="32">
        <v>6</v>
      </c>
      <c r="I30" s="25">
        <v>1</v>
      </c>
      <c r="J30" s="24">
        <v>0</v>
      </c>
      <c r="K30" s="24">
        <v>0</v>
      </c>
      <c r="L30" s="24">
        <v>2</v>
      </c>
      <c r="M30" s="24">
        <v>1</v>
      </c>
      <c r="N30" s="24">
        <v>0</v>
      </c>
      <c r="O30" s="24">
        <v>0</v>
      </c>
      <c r="P30" s="24">
        <v>0</v>
      </c>
      <c r="Q30" s="24">
        <v>0</v>
      </c>
      <c r="R30" s="24">
        <v>0</v>
      </c>
      <c r="S30" s="24">
        <v>1</v>
      </c>
      <c r="T30" s="26">
        <v>1</v>
      </c>
      <c r="U30" s="29">
        <f t="shared" si="4"/>
        <v>6</v>
      </c>
    </row>
    <row r="31" spans="2:21" s="16" customFormat="1" ht="16.2" customHeight="1" x14ac:dyDescent="0.2">
      <c r="B31" s="31" t="s">
        <v>134</v>
      </c>
      <c r="C31" s="24" t="s">
        <v>63</v>
      </c>
      <c r="D31" s="25" t="s">
        <v>64</v>
      </c>
      <c r="E31" s="33">
        <v>5</v>
      </c>
      <c r="F31" s="28">
        <v>0</v>
      </c>
      <c r="G31" s="24">
        <v>5</v>
      </c>
      <c r="H31" s="32">
        <v>5</v>
      </c>
      <c r="I31" s="25">
        <v>1</v>
      </c>
      <c r="J31" s="24">
        <v>0</v>
      </c>
      <c r="K31" s="24">
        <v>0</v>
      </c>
      <c r="L31" s="24">
        <v>1</v>
      </c>
      <c r="M31" s="24">
        <v>2</v>
      </c>
      <c r="N31" s="24">
        <v>0</v>
      </c>
      <c r="O31" s="24">
        <v>0</v>
      </c>
      <c r="P31" s="24">
        <v>1</v>
      </c>
      <c r="Q31" s="24">
        <v>0</v>
      </c>
      <c r="R31" s="24">
        <v>0</v>
      </c>
      <c r="S31" s="24">
        <v>2</v>
      </c>
      <c r="T31" s="26">
        <v>0</v>
      </c>
      <c r="U31" s="29">
        <f t="shared" si="4"/>
        <v>7</v>
      </c>
    </row>
    <row r="32" spans="2:21" s="16" customFormat="1" ht="16.2" customHeight="1" x14ac:dyDescent="0.2">
      <c r="B32" s="31" t="s">
        <v>135</v>
      </c>
      <c r="C32" s="24" t="s">
        <v>60</v>
      </c>
      <c r="D32" s="25" t="s">
        <v>61</v>
      </c>
      <c r="E32" s="33">
        <v>8</v>
      </c>
      <c r="F32" s="28">
        <v>1</v>
      </c>
      <c r="G32" s="24">
        <v>6</v>
      </c>
      <c r="H32" s="32">
        <v>7</v>
      </c>
      <c r="I32" s="25">
        <v>2</v>
      </c>
      <c r="J32" s="24">
        <v>0</v>
      </c>
      <c r="K32" s="24">
        <v>2</v>
      </c>
      <c r="L32" s="24">
        <v>1</v>
      </c>
      <c r="M32" s="24">
        <v>1</v>
      </c>
      <c r="N32" s="24">
        <v>1</v>
      </c>
      <c r="O32" s="24">
        <v>0</v>
      </c>
      <c r="P32" s="24">
        <v>1</v>
      </c>
      <c r="Q32" s="24">
        <v>0</v>
      </c>
      <c r="R32" s="24">
        <v>0</v>
      </c>
      <c r="S32" s="24">
        <v>1</v>
      </c>
      <c r="T32" s="26">
        <v>0</v>
      </c>
      <c r="U32" s="29">
        <f t="shared" si="4"/>
        <v>9</v>
      </c>
    </row>
    <row r="33" spans="2:21" s="16" customFormat="1" ht="16.2" customHeight="1" x14ac:dyDescent="0.2">
      <c r="B33" s="31" t="s">
        <v>136</v>
      </c>
      <c r="C33" s="24" t="s">
        <v>66</v>
      </c>
      <c r="D33" s="25" t="s">
        <v>67</v>
      </c>
      <c r="E33" s="33">
        <v>7</v>
      </c>
      <c r="F33" s="28">
        <v>1</v>
      </c>
      <c r="G33" s="24">
        <v>3</v>
      </c>
      <c r="H33" s="32">
        <v>4</v>
      </c>
      <c r="I33" s="25">
        <v>0</v>
      </c>
      <c r="J33" s="24">
        <v>0</v>
      </c>
      <c r="K33" s="24">
        <v>0</v>
      </c>
      <c r="L33" s="24">
        <v>1</v>
      </c>
      <c r="M33" s="24">
        <v>0</v>
      </c>
      <c r="N33" s="24">
        <v>1</v>
      </c>
      <c r="O33" s="24">
        <v>1</v>
      </c>
      <c r="P33" s="24">
        <v>1</v>
      </c>
      <c r="Q33" s="24">
        <v>0</v>
      </c>
      <c r="R33" s="24">
        <v>0</v>
      </c>
      <c r="S33" s="24">
        <v>0</v>
      </c>
      <c r="T33" s="26">
        <v>0</v>
      </c>
      <c r="U33" s="29">
        <f t="shared" si="4"/>
        <v>4</v>
      </c>
    </row>
    <row r="34" spans="2:21" s="16" customFormat="1" ht="16.2" customHeight="1" x14ac:dyDescent="0.2">
      <c r="B34" s="31">
        <v>42249</v>
      </c>
      <c r="C34" s="24" t="s">
        <v>60</v>
      </c>
      <c r="D34" s="25" t="s">
        <v>61</v>
      </c>
      <c r="E34" s="33">
        <v>8</v>
      </c>
      <c r="F34" s="28">
        <v>4</v>
      </c>
      <c r="G34" s="24">
        <v>8</v>
      </c>
      <c r="H34" s="32">
        <v>12</v>
      </c>
      <c r="I34" s="25">
        <v>2</v>
      </c>
      <c r="J34" s="24">
        <v>0</v>
      </c>
      <c r="K34" s="24">
        <v>0</v>
      </c>
      <c r="L34" s="24">
        <v>3</v>
      </c>
      <c r="M34" s="24">
        <v>6</v>
      </c>
      <c r="N34" s="24">
        <v>2</v>
      </c>
      <c r="O34" s="24">
        <v>0</v>
      </c>
      <c r="P34" s="24">
        <v>2</v>
      </c>
      <c r="Q34" s="24">
        <v>0</v>
      </c>
      <c r="R34" s="24">
        <v>2</v>
      </c>
      <c r="S34" s="24">
        <v>1</v>
      </c>
      <c r="T34" s="26">
        <v>0</v>
      </c>
      <c r="U34" s="29">
        <f t="shared" ref="U34:U39" si="5">SUM(I34:T34)</f>
        <v>18</v>
      </c>
    </row>
    <row r="35" spans="2:21" s="16" customFormat="1" ht="16.2" customHeight="1" x14ac:dyDescent="0.2">
      <c r="B35" s="31" t="s">
        <v>148</v>
      </c>
      <c r="C35" s="24" t="s">
        <v>63</v>
      </c>
      <c r="D35" s="25" t="s">
        <v>64</v>
      </c>
      <c r="E35" s="33">
        <v>5</v>
      </c>
      <c r="F35" s="28">
        <v>0</v>
      </c>
      <c r="G35" s="24">
        <v>4</v>
      </c>
      <c r="H35" s="32">
        <v>4</v>
      </c>
      <c r="I35" s="25">
        <v>0</v>
      </c>
      <c r="J35" s="24">
        <v>0</v>
      </c>
      <c r="K35" s="24">
        <v>0</v>
      </c>
      <c r="L35" s="24">
        <v>1</v>
      </c>
      <c r="M35" s="24">
        <v>3</v>
      </c>
      <c r="N35" s="24">
        <v>1</v>
      </c>
      <c r="O35" s="24">
        <v>2</v>
      </c>
      <c r="P35" s="24">
        <v>0</v>
      </c>
      <c r="Q35" s="24">
        <v>0</v>
      </c>
      <c r="R35" s="24">
        <v>0</v>
      </c>
      <c r="S35" s="24">
        <v>0</v>
      </c>
      <c r="T35" s="26">
        <v>0</v>
      </c>
      <c r="U35" s="29">
        <f t="shared" si="5"/>
        <v>7</v>
      </c>
    </row>
    <row r="36" spans="2:21" s="16" customFormat="1" ht="16.2" customHeight="1" x14ac:dyDescent="0.2">
      <c r="B36" s="31" t="s">
        <v>149</v>
      </c>
      <c r="C36" s="24" t="s">
        <v>66</v>
      </c>
      <c r="D36" s="25" t="s">
        <v>67</v>
      </c>
      <c r="E36" s="33">
        <v>7</v>
      </c>
      <c r="F36" s="28">
        <v>0</v>
      </c>
      <c r="G36" s="24">
        <v>6</v>
      </c>
      <c r="H36" s="32">
        <v>6</v>
      </c>
      <c r="I36" s="25">
        <v>1</v>
      </c>
      <c r="J36" s="24">
        <v>0</v>
      </c>
      <c r="K36" s="24">
        <v>1</v>
      </c>
      <c r="L36" s="24">
        <v>2</v>
      </c>
      <c r="M36" s="24">
        <v>2</v>
      </c>
      <c r="N36" s="24">
        <v>3</v>
      </c>
      <c r="O36" s="24">
        <v>0</v>
      </c>
      <c r="P36" s="24">
        <v>0</v>
      </c>
      <c r="Q36" s="24">
        <v>0</v>
      </c>
      <c r="R36" s="24">
        <v>0</v>
      </c>
      <c r="S36" s="24">
        <v>0</v>
      </c>
      <c r="T36" s="26">
        <v>0</v>
      </c>
      <c r="U36" s="29">
        <f t="shared" si="5"/>
        <v>9</v>
      </c>
    </row>
    <row r="37" spans="2:21" s="16" customFormat="1" ht="16.2" customHeight="1" x14ac:dyDescent="0.2">
      <c r="B37" s="31" t="s">
        <v>150</v>
      </c>
      <c r="C37" s="24" t="s">
        <v>60</v>
      </c>
      <c r="D37" s="25" t="s">
        <v>61</v>
      </c>
      <c r="E37" s="33">
        <v>6</v>
      </c>
      <c r="F37" s="28">
        <v>1</v>
      </c>
      <c r="G37" s="24">
        <v>9</v>
      </c>
      <c r="H37" s="32">
        <v>10</v>
      </c>
      <c r="I37" s="25">
        <v>2</v>
      </c>
      <c r="J37" s="24">
        <v>0</v>
      </c>
      <c r="K37" s="24">
        <v>0</v>
      </c>
      <c r="L37" s="24">
        <v>1</v>
      </c>
      <c r="M37" s="24">
        <v>3</v>
      </c>
      <c r="N37" s="24">
        <v>3</v>
      </c>
      <c r="O37" s="24">
        <v>0</v>
      </c>
      <c r="P37" s="24">
        <v>0</v>
      </c>
      <c r="Q37" s="24">
        <v>1</v>
      </c>
      <c r="R37" s="24">
        <v>0</v>
      </c>
      <c r="S37" s="24">
        <v>0</v>
      </c>
      <c r="T37" s="26">
        <v>0</v>
      </c>
      <c r="U37" s="29">
        <f t="shared" si="5"/>
        <v>10</v>
      </c>
    </row>
    <row r="38" spans="2:21" s="16" customFormat="1" ht="16.2" customHeight="1" x14ac:dyDescent="0.2">
      <c r="B38" s="31" t="s">
        <v>151</v>
      </c>
      <c r="C38" s="24" t="s">
        <v>63</v>
      </c>
      <c r="D38" s="25" t="s">
        <v>64</v>
      </c>
      <c r="E38" s="33">
        <v>6</v>
      </c>
      <c r="F38" s="28">
        <v>0</v>
      </c>
      <c r="G38" s="24">
        <v>6</v>
      </c>
      <c r="H38" s="32">
        <v>6</v>
      </c>
      <c r="I38" s="25">
        <v>1</v>
      </c>
      <c r="J38" s="24">
        <v>0</v>
      </c>
      <c r="K38" s="24">
        <v>1</v>
      </c>
      <c r="L38" s="24">
        <v>2</v>
      </c>
      <c r="M38" s="24">
        <v>3</v>
      </c>
      <c r="N38" s="24">
        <v>3</v>
      </c>
      <c r="O38" s="24">
        <v>0</v>
      </c>
      <c r="P38" s="24">
        <v>0</v>
      </c>
      <c r="Q38" s="24">
        <v>0</v>
      </c>
      <c r="R38" s="24">
        <v>0</v>
      </c>
      <c r="S38" s="24">
        <v>0</v>
      </c>
      <c r="T38" s="26">
        <v>0</v>
      </c>
      <c r="U38" s="29">
        <f t="shared" si="5"/>
        <v>10</v>
      </c>
    </row>
    <row r="39" spans="2:21" s="16" customFormat="1" ht="16.2" customHeight="1" x14ac:dyDescent="0.2">
      <c r="B39" s="31" t="s">
        <v>152</v>
      </c>
      <c r="C39" s="24" t="s">
        <v>66</v>
      </c>
      <c r="D39" s="25" t="s">
        <v>67</v>
      </c>
      <c r="E39" s="33">
        <v>7</v>
      </c>
      <c r="F39" s="28">
        <v>3</v>
      </c>
      <c r="G39" s="24">
        <v>7</v>
      </c>
      <c r="H39" s="32">
        <v>10</v>
      </c>
      <c r="I39" s="25">
        <v>1</v>
      </c>
      <c r="J39" s="24">
        <v>0</v>
      </c>
      <c r="K39" s="24">
        <v>0</v>
      </c>
      <c r="L39" s="24">
        <v>3</v>
      </c>
      <c r="M39" s="24">
        <v>1</v>
      </c>
      <c r="N39" s="24">
        <v>3</v>
      </c>
      <c r="O39" s="24">
        <v>1</v>
      </c>
      <c r="P39" s="24">
        <v>0</v>
      </c>
      <c r="Q39" s="24">
        <v>1</v>
      </c>
      <c r="R39" s="24">
        <v>1</v>
      </c>
      <c r="S39" s="24">
        <v>0</v>
      </c>
      <c r="T39" s="26">
        <v>0</v>
      </c>
      <c r="U39" s="29">
        <f t="shared" si="5"/>
        <v>11</v>
      </c>
    </row>
    <row r="40" spans="2:21" s="16" customFormat="1" ht="16.2" customHeight="1" x14ac:dyDescent="0.2">
      <c r="B40" s="31" t="s">
        <v>172</v>
      </c>
      <c r="C40" s="24" t="s">
        <v>63</v>
      </c>
      <c r="D40" s="25" t="s">
        <v>64</v>
      </c>
      <c r="E40" s="33">
        <v>5</v>
      </c>
      <c r="F40" s="28">
        <v>1</v>
      </c>
      <c r="G40" s="24">
        <v>5</v>
      </c>
      <c r="H40" s="32">
        <v>6</v>
      </c>
      <c r="I40" s="25">
        <v>0</v>
      </c>
      <c r="J40" s="24">
        <v>1</v>
      </c>
      <c r="K40" s="24">
        <v>1</v>
      </c>
      <c r="L40" s="24">
        <v>1</v>
      </c>
      <c r="M40" s="24">
        <v>1</v>
      </c>
      <c r="N40" s="24">
        <v>3</v>
      </c>
      <c r="O40" s="24">
        <v>1</v>
      </c>
      <c r="P40" s="24">
        <v>0</v>
      </c>
      <c r="Q40" s="24">
        <v>0</v>
      </c>
      <c r="R40" s="24">
        <v>0</v>
      </c>
      <c r="S40" s="24">
        <v>0</v>
      </c>
      <c r="T40" s="26">
        <v>0</v>
      </c>
      <c r="U40" s="29">
        <f t="shared" ref="U40:U45" si="6">SUM(I40:T40)</f>
        <v>8</v>
      </c>
    </row>
    <row r="41" spans="2:21" s="16" customFormat="1" ht="16.2" customHeight="1" x14ac:dyDescent="0.2">
      <c r="B41" s="31" t="s">
        <v>173</v>
      </c>
      <c r="C41" s="24" t="s">
        <v>60</v>
      </c>
      <c r="D41" s="25" t="s">
        <v>61</v>
      </c>
      <c r="E41" s="33">
        <v>8</v>
      </c>
      <c r="F41" s="28">
        <v>0</v>
      </c>
      <c r="G41" s="24">
        <v>12</v>
      </c>
      <c r="H41" s="32">
        <v>12</v>
      </c>
      <c r="I41" s="25">
        <v>4</v>
      </c>
      <c r="J41" s="24">
        <v>0</v>
      </c>
      <c r="K41" s="24">
        <v>0</v>
      </c>
      <c r="L41" s="24">
        <v>2</v>
      </c>
      <c r="M41" s="24">
        <v>2</v>
      </c>
      <c r="N41" s="24">
        <v>1</v>
      </c>
      <c r="O41" s="24">
        <v>2</v>
      </c>
      <c r="P41" s="24">
        <v>2</v>
      </c>
      <c r="Q41" s="24">
        <v>0</v>
      </c>
      <c r="R41" s="24">
        <v>0</v>
      </c>
      <c r="S41" s="24">
        <v>0</v>
      </c>
      <c r="T41" s="26">
        <v>0</v>
      </c>
      <c r="U41" s="29">
        <f t="shared" si="6"/>
        <v>13</v>
      </c>
    </row>
    <row r="42" spans="2:21" s="16" customFormat="1" ht="16.2" customHeight="1" x14ac:dyDescent="0.2">
      <c r="B42" s="31" t="s">
        <v>176</v>
      </c>
      <c r="C42" s="24" t="s">
        <v>66</v>
      </c>
      <c r="D42" s="25" t="s">
        <v>67</v>
      </c>
      <c r="E42" s="33">
        <v>6</v>
      </c>
      <c r="F42" s="28">
        <v>3</v>
      </c>
      <c r="G42" s="24">
        <v>5</v>
      </c>
      <c r="H42" s="32">
        <v>8</v>
      </c>
      <c r="I42" s="25">
        <v>1</v>
      </c>
      <c r="J42" s="24">
        <v>0</v>
      </c>
      <c r="K42" s="24">
        <v>1</v>
      </c>
      <c r="L42" s="24">
        <v>2</v>
      </c>
      <c r="M42" s="24">
        <v>2</v>
      </c>
      <c r="N42" s="24">
        <v>2</v>
      </c>
      <c r="O42" s="24">
        <v>2</v>
      </c>
      <c r="P42" s="24">
        <v>0</v>
      </c>
      <c r="Q42" s="24">
        <v>0</v>
      </c>
      <c r="R42" s="24">
        <v>0</v>
      </c>
      <c r="S42" s="24">
        <v>0</v>
      </c>
      <c r="T42" s="26">
        <v>0</v>
      </c>
      <c r="U42" s="29">
        <f t="shared" si="6"/>
        <v>10</v>
      </c>
    </row>
    <row r="43" spans="2:21" s="16" customFormat="1" ht="16.2" customHeight="1" x14ac:dyDescent="0.2">
      <c r="B43" s="31" t="s">
        <v>177</v>
      </c>
      <c r="C43" s="24" t="s">
        <v>63</v>
      </c>
      <c r="D43" s="25" t="s">
        <v>64</v>
      </c>
      <c r="E43" s="33">
        <v>5</v>
      </c>
      <c r="F43" s="28">
        <v>0</v>
      </c>
      <c r="G43" s="24">
        <v>7</v>
      </c>
      <c r="H43" s="32">
        <v>7</v>
      </c>
      <c r="I43" s="25">
        <v>0</v>
      </c>
      <c r="J43" s="24">
        <v>0</v>
      </c>
      <c r="K43" s="24">
        <v>0</v>
      </c>
      <c r="L43" s="24">
        <v>2</v>
      </c>
      <c r="M43" s="24">
        <v>2</v>
      </c>
      <c r="N43" s="24">
        <v>1</v>
      </c>
      <c r="O43" s="24">
        <v>1</v>
      </c>
      <c r="P43" s="24">
        <v>2</v>
      </c>
      <c r="Q43" s="24">
        <v>0</v>
      </c>
      <c r="R43" s="24">
        <v>0</v>
      </c>
      <c r="S43" s="24">
        <v>1</v>
      </c>
      <c r="T43" s="26">
        <v>0</v>
      </c>
      <c r="U43" s="29">
        <f t="shared" si="6"/>
        <v>9</v>
      </c>
    </row>
    <row r="44" spans="2:21" s="16" customFormat="1" ht="16.2" customHeight="1" x14ac:dyDescent="0.2">
      <c r="B44" s="31" t="s">
        <v>178</v>
      </c>
      <c r="C44" s="24" t="s">
        <v>60</v>
      </c>
      <c r="D44" s="25" t="s">
        <v>61</v>
      </c>
      <c r="E44" s="33">
        <v>8</v>
      </c>
      <c r="F44" s="28">
        <v>1</v>
      </c>
      <c r="G44" s="24">
        <v>14</v>
      </c>
      <c r="H44" s="32">
        <v>15</v>
      </c>
      <c r="I44" s="25">
        <v>6</v>
      </c>
      <c r="J44" s="24">
        <v>1</v>
      </c>
      <c r="K44" s="24">
        <v>1</v>
      </c>
      <c r="L44" s="24">
        <v>4</v>
      </c>
      <c r="M44" s="24">
        <v>2</v>
      </c>
      <c r="N44" s="24">
        <v>1</v>
      </c>
      <c r="O44" s="24">
        <v>0</v>
      </c>
      <c r="P44" s="24">
        <v>2</v>
      </c>
      <c r="Q44" s="24">
        <v>1</v>
      </c>
      <c r="R44" s="24">
        <v>0</v>
      </c>
      <c r="S44" s="24">
        <v>0</v>
      </c>
      <c r="T44" s="26">
        <v>0</v>
      </c>
      <c r="U44" s="29">
        <f t="shared" si="6"/>
        <v>18</v>
      </c>
    </row>
    <row r="45" spans="2:21" s="16" customFormat="1" ht="16.2" customHeight="1" x14ac:dyDescent="0.2">
      <c r="B45" s="31" t="s">
        <v>179</v>
      </c>
      <c r="C45" s="24" t="s">
        <v>66</v>
      </c>
      <c r="D45" s="25" t="s">
        <v>67</v>
      </c>
      <c r="E45" s="33">
        <v>6</v>
      </c>
      <c r="F45" s="28">
        <v>4</v>
      </c>
      <c r="G45" s="24">
        <v>5</v>
      </c>
      <c r="H45" s="32">
        <v>9</v>
      </c>
      <c r="I45" s="25">
        <v>1</v>
      </c>
      <c r="J45" s="24">
        <v>0</v>
      </c>
      <c r="K45" s="24">
        <v>1</v>
      </c>
      <c r="L45" s="24">
        <v>3</v>
      </c>
      <c r="M45" s="24">
        <v>1</v>
      </c>
      <c r="N45" s="24">
        <v>1</v>
      </c>
      <c r="O45" s="24">
        <v>1</v>
      </c>
      <c r="P45" s="24">
        <v>2</v>
      </c>
      <c r="Q45" s="24">
        <v>0</v>
      </c>
      <c r="R45" s="24">
        <v>0</v>
      </c>
      <c r="S45" s="24">
        <v>1</v>
      </c>
      <c r="T45" s="26">
        <v>0</v>
      </c>
      <c r="U45" s="29">
        <f t="shared" si="6"/>
        <v>11</v>
      </c>
    </row>
    <row r="46" spans="2:21" s="16" customFormat="1" ht="16.2" customHeight="1" x14ac:dyDescent="0.2">
      <c r="B46" s="31" t="s">
        <v>206</v>
      </c>
      <c r="C46" s="24" t="s">
        <v>63</v>
      </c>
      <c r="D46" s="25" t="s">
        <v>64</v>
      </c>
      <c r="E46" s="33">
        <v>4</v>
      </c>
      <c r="F46" s="28">
        <v>0</v>
      </c>
      <c r="G46" s="24">
        <v>6</v>
      </c>
      <c r="H46" s="32">
        <v>6</v>
      </c>
      <c r="I46" s="25">
        <v>0</v>
      </c>
      <c r="J46" s="24">
        <v>0</v>
      </c>
      <c r="K46" s="24">
        <v>0</v>
      </c>
      <c r="L46" s="24">
        <v>2</v>
      </c>
      <c r="M46" s="24">
        <v>0</v>
      </c>
      <c r="N46" s="24">
        <v>2</v>
      </c>
      <c r="O46" s="24">
        <v>0</v>
      </c>
      <c r="P46" s="24">
        <v>3</v>
      </c>
      <c r="Q46" s="24">
        <v>0</v>
      </c>
      <c r="R46" s="24">
        <v>1</v>
      </c>
      <c r="S46" s="24">
        <v>1</v>
      </c>
      <c r="T46" s="26">
        <v>0</v>
      </c>
      <c r="U46" s="29">
        <f t="shared" ref="U46:U51" si="7">SUM(I46:T46)</f>
        <v>9</v>
      </c>
    </row>
    <row r="47" spans="2:21" s="16" customFormat="1" ht="16.2" customHeight="1" x14ac:dyDescent="0.2">
      <c r="B47" s="31" t="s">
        <v>207</v>
      </c>
      <c r="C47" s="24" t="s">
        <v>60</v>
      </c>
      <c r="D47" s="25" t="s">
        <v>61</v>
      </c>
      <c r="E47" s="33">
        <v>7</v>
      </c>
      <c r="F47" s="28">
        <v>3</v>
      </c>
      <c r="G47" s="24">
        <v>12</v>
      </c>
      <c r="H47" s="32">
        <v>15</v>
      </c>
      <c r="I47" s="25">
        <v>2</v>
      </c>
      <c r="J47" s="24">
        <v>0</v>
      </c>
      <c r="K47" s="24">
        <v>1</v>
      </c>
      <c r="L47" s="24">
        <v>2</v>
      </c>
      <c r="M47" s="24">
        <v>1</v>
      </c>
      <c r="N47" s="24">
        <v>2</v>
      </c>
      <c r="O47" s="24">
        <v>1</v>
      </c>
      <c r="P47" s="24">
        <v>7</v>
      </c>
      <c r="Q47" s="24">
        <v>1</v>
      </c>
      <c r="R47" s="24">
        <v>0</v>
      </c>
      <c r="S47" s="24">
        <v>0</v>
      </c>
      <c r="T47" s="26">
        <v>0</v>
      </c>
      <c r="U47" s="29">
        <f t="shared" si="7"/>
        <v>17</v>
      </c>
    </row>
    <row r="48" spans="2:21" s="16" customFormat="1" ht="16.2" customHeight="1" x14ac:dyDescent="0.2">
      <c r="B48" s="31" t="s">
        <v>208</v>
      </c>
      <c r="C48" s="24" t="s">
        <v>66</v>
      </c>
      <c r="D48" s="25" t="s">
        <v>67</v>
      </c>
      <c r="E48" s="33">
        <v>5</v>
      </c>
      <c r="F48" s="28">
        <v>2</v>
      </c>
      <c r="G48" s="24">
        <v>5</v>
      </c>
      <c r="H48" s="32">
        <v>7</v>
      </c>
      <c r="I48" s="25">
        <v>0</v>
      </c>
      <c r="J48" s="24">
        <v>0</v>
      </c>
      <c r="K48" s="24">
        <v>0</v>
      </c>
      <c r="L48" s="24">
        <v>1</v>
      </c>
      <c r="M48" s="24">
        <v>3</v>
      </c>
      <c r="N48" s="24">
        <v>1</v>
      </c>
      <c r="O48" s="24">
        <v>1</v>
      </c>
      <c r="P48" s="24">
        <v>4</v>
      </c>
      <c r="Q48" s="24">
        <v>1</v>
      </c>
      <c r="R48" s="24">
        <v>0</v>
      </c>
      <c r="S48" s="24">
        <v>0</v>
      </c>
      <c r="T48" s="26">
        <v>0</v>
      </c>
      <c r="U48" s="29">
        <f t="shared" si="7"/>
        <v>11</v>
      </c>
    </row>
    <row r="49" spans="2:21" s="16" customFormat="1" ht="16.2" customHeight="1" x14ac:dyDescent="0.2">
      <c r="B49" s="31" t="s">
        <v>209</v>
      </c>
      <c r="C49" s="24" t="s">
        <v>60</v>
      </c>
      <c r="D49" s="25" t="s">
        <v>61</v>
      </c>
      <c r="E49" s="33">
        <v>6</v>
      </c>
      <c r="F49" s="28">
        <v>0</v>
      </c>
      <c r="G49" s="24">
        <v>12</v>
      </c>
      <c r="H49" s="32">
        <v>12</v>
      </c>
      <c r="I49" s="25">
        <v>4</v>
      </c>
      <c r="J49" s="24">
        <v>0</v>
      </c>
      <c r="K49" s="24">
        <v>1</v>
      </c>
      <c r="L49" s="24">
        <v>0</v>
      </c>
      <c r="M49" s="24">
        <v>1</v>
      </c>
      <c r="N49" s="24">
        <v>0</v>
      </c>
      <c r="O49" s="24">
        <v>1</v>
      </c>
      <c r="P49" s="24">
        <v>6</v>
      </c>
      <c r="Q49" s="24">
        <v>0</v>
      </c>
      <c r="R49" s="24">
        <v>0</v>
      </c>
      <c r="S49" s="24">
        <v>0</v>
      </c>
      <c r="T49" s="26">
        <v>0</v>
      </c>
      <c r="U49" s="29">
        <f t="shared" si="7"/>
        <v>13</v>
      </c>
    </row>
    <row r="50" spans="2:21" s="16" customFormat="1" ht="16.2" customHeight="1" x14ac:dyDescent="0.2">
      <c r="B50" s="31" t="s">
        <v>210</v>
      </c>
      <c r="C50" s="24" t="s">
        <v>63</v>
      </c>
      <c r="D50" s="25" t="s">
        <v>64</v>
      </c>
      <c r="E50" s="33">
        <v>4</v>
      </c>
      <c r="F50" s="28">
        <v>2</v>
      </c>
      <c r="G50" s="24">
        <v>4</v>
      </c>
      <c r="H50" s="32">
        <v>6</v>
      </c>
      <c r="I50" s="25">
        <v>0</v>
      </c>
      <c r="J50" s="24">
        <v>0</v>
      </c>
      <c r="K50" s="24">
        <v>0</v>
      </c>
      <c r="L50" s="24">
        <v>2</v>
      </c>
      <c r="M50" s="24">
        <v>2</v>
      </c>
      <c r="N50" s="24">
        <v>1</v>
      </c>
      <c r="O50" s="24">
        <v>0</v>
      </c>
      <c r="P50" s="24">
        <v>3</v>
      </c>
      <c r="Q50" s="24">
        <v>0</v>
      </c>
      <c r="R50" s="24">
        <v>0</v>
      </c>
      <c r="S50" s="24">
        <v>1</v>
      </c>
      <c r="T50" s="26">
        <v>0</v>
      </c>
      <c r="U50" s="29">
        <f t="shared" si="7"/>
        <v>9</v>
      </c>
    </row>
    <row r="51" spans="2:21" s="16" customFormat="1" ht="16.2" customHeight="1" x14ac:dyDescent="0.2">
      <c r="B51" s="31" t="s">
        <v>211</v>
      </c>
      <c r="C51" s="24" t="s">
        <v>66</v>
      </c>
      <c r="D51" s="25" t="s">
        <v>67</v>
      </c>
      <c r="E51" s="33">
        <v>6</v>
      </c>
      <c r="F51" s="28">
        <v>1</v>
      </c>
      <c r="G51" s="24">
        <v>5</v>
      </c>
      <c r="H51" s="32">
        <v>6</v>
      </c>
      <c r="I51" s="25">
        <v>0</v>
      </c>
      <c r="J51" s="24">
        <v>0</v>
      </c>
      <c r="K51" s="24">
        <v>0</v>
      </c>
      <c r="L51" s="24">
        <v>0</v>
      </c>
      <c r="M51" s="24">
        <v>0</v>
      </c>
      <c r="N51" s="24">
        <v>1</v>
      </c>
      <c r="O51" s="24">
        <v>0</v>
      </c>
      <c r="P51" s="24">
        <v>5</v>
      </c>
      <c r="Q51" s="24">
        <v>0</v>
      </c>
      <c r="R51" s="24">
        <v>0</v>
      </c>
      <c r="S51" s="24">
        <v>0</v>
      </c>
      <c r="T51" s="26">
        <v>0</v>
      </c>
      <c r="U51" s="29">
        <f t="shared" si="7"/>
        <v>6</v>
      </c>
    </row>
    <row r="52" spans="2:21" s="16" customFormat="1" ht="16.2" customHeight="1" x14ac:dyDescent="0.2">
      <c r="B52" s="31" t="s">
        <v>220</v>
      </c>
      <c r="C52" s="24" t="s">
        <v>60</v>
      </c>
      <c r="D52" s="25" t="s">
        <v>61</v>
      </c>
      <c r="E52" s="33">
        <v>9</v>
      </c>
      <c r="F52" s="28">
        <v>0</v>
      </c>
      <c r="G52" s="24">
        <v>13</v>
      </c>
      <c r="H52" s="32">
        <v>13</v>
      </c>
      <c r="I52" s="25">
        <v>4</v>
      </c>
      <c r="J52" s="24">
        <v>0</v>
      </c>
      <c r="K52" s="24">
        <v>0</v>
      </c>
      <c r="L52" s="24">
        <v>2</v>
      </c>
      <c r="M52" s="24">
        <v>1</v>
      </c>
      <c r="N52" s="24">
        <v>2</v>
      </c>
      <c r="O52" s="24">
        <v>0</v>
      </c>
      <c r="P52" s="24">
        <v>6</v>
      </c>
      <c r="Q52" s="24">
        <v>1</v>
      </c>
      <c r="R52" s="24">
        <v>0</v>
      </c>
      <c r="S52" s="24">
        <v>2</v>
      </c>
      <c r="T52" s="26">
        <v>0</v>
      </c>
      <c r="U52" s="29">
        <f t="shared" ref="U52:U64" si="8">SUM(I52:T52)</f>
        <v>18</v>
      </c>
    </row>
    <row r="53" spans="2:21" s="16" customFormat="1" ht="16.2" customHeight="1" x14ac:dyDescent="0.2">
      <c r="B53" s="31" t="s">
        <v>221</v>
      </c>
      <c r="C53" s="24" t="s">
        <v>63</v>
      </c>
      <c r="D53" s="25" t="s">
        <v>64</v>
      </c>
      <c r="E53" s="33">
        <v>5</v>
      </c>
      <c r="F53" s="28">
        <v>1</v>
      </c>
      <c r="G53" s="24">
        <v>7</v>
      </c>
      <c r="H53" s="32">
        <v>8</v>
      </c>
      <c r="I53" s="25">
        <v>1</v>
      </c>
      <c r="J53" s="24">
        <v>0</v>
      </c>
      <c r="K53" s="24">
        <v>1</v>
      </c>
      <c r="L53" s="24">
        <v>2</v>
      </c>
      <c r="M53" s="24">
        <v>3</v>
      </c>
      <c r="N53" s="24">
        <v>2</v>
      </c>
      <c r="O53" s="24">
        <v>3</v>
      </c>
      <c r="P53" s="24">
        <v>2</v>
      </c>
      <c r="Q53" s="24">
        <v>0</v>
      </c>
      <c r="R53" s="24">
        <v>1</v>
      </c>
      <c r="S53" s="24">
        <v>2</v>
      </c>
      <c r="T53" s="26">
        <v>0</v>
      </c>
      <c r="U53" s="29">
        <f t="shared" si="8"/>
        <v>17</v>
      </c>
    </row>
    <row r="54" spans="2:21" s="16" customFormat="1" ht="16.2" customHeight="1" x14ac:dyDescent="0.2">
      <c r="B54" s="31" t="s">
        <v>222</v>
      </c>
      <c r="C54" s="24" t="s">
        <v>66</v>
      </c>
      <c r="D54" s="25" t="s">
        <v>67</v>
      </c>
      <c r="E54" s="33">
        <v>5</v>
      </c>
      <c r="F54" s="28">
        <v>1</v>
      </c>
      <c r="G54" s="24">
        <v>4</v>
      </c>
      <c r="H54" s="32">
        <v>5</v>
      </c>
      <c r="I54" s="25">
        <v>0</v>
      </c>
      <c r="J54" s="24">
        <v>0</v>
      </c>
      <c r="K54" s="24">
        <v>0</v>
      </c>
      <c r="L54" s="24">
        <v>0</v>
      </c>
      <c r="M54" s="24">
        <v>2</v>
      </c>
      <c r="N54" s="24">
        <v>1</v>
      </c>
      <c r="O54" s="24">
        <v>0</v>
      </c>
      <c r="P54" s="24">
        <v>0</v>
      </c>
      <c r="Q54" s="24">
        <v>0</v>
      </c>
      <c r="R54" s="24">
        <v>0</v>
      </c>
      <c r="S54" s="24">
        <v>0</v>
      </c>
      <c r="T54" s="26">
        <v>2</v>
      </c>
      <c r="U54" s="29">
        <f t="shared" si="8"/>
        <v>5</v>
      </c>
    </row>
    <row r="55" spans="2:21" s="16" customFormat="1" ht="16.2" customHeight="1" x14ac:dyDescent="0.2">
      <c r="B55" s="31" t="s">
        <v>223</v>
      </c>
      <c r="C55" s="24" t="s">
        <v>60</v>
      </c>
      <c r="D55" s="25" t="s">
        <v>61</v>
      </c>
      <c r="E55" s="33">
        <v>9</v>
      </c>
      <c r="F55" s="28">
        <v>1</v>
      </c>
      <c r="G55" s="24">
        <v>15</v>
      </c>
      <c r="H55" s="32">
        <v>16</v>
      </c>
      <c r="I55" s="25">
        <v>2</v>
      </c>
      <c r="J55" s="24">
        <v>0</v>
      </c>
      <c r="K55" s="24">
        <v>0</v>
      </c>
      <c r="L55" s="24">
        <v>2</v>
      </c>
      <c r="M55" s="24">
        <v>0</v>
      </c>
      <c r="N55" s="24">
        <v>1</v>
      </c>
      <c r="O55" s="24">
        <v>0</v>
      </c>
      <c r="P55" s="24">
        <v>5</v>
      </c>
      <c r="Q55" s="24">
        <v>0</v>
      </c>
      <c r="R55" s="24">
        <v>1</v>
      </c>
      <c r="S55" s="24">
        <v>0</v>
      </c>
      <c r="T55" s="26">
        <v>0</v>
      </c>
      <c r="U55" s="29">
        <f t="shared" si="8"/>
        <v>11</v>
      </c>
    </row>
    <row r="56" spans="2:21" s="16" customFormat="1" ht="16.2" customHeight="1" x14ac:dyDescent="0.2">
      <c r="B56" s="31" t="s">
        <v>224</v>
      </c>
      <c r="C56" s="24" t="s">
        <v>63</v>
      </c>
      <c r="D56" s="25" t="s">
        <v>64</v>
      </c>
      <c r="E56" s="33">
        <v>6</v>
      </c>
      <c r="F56" s="28">
        <v>1</v>
      </c>
      <c r="G56" s="24">
        <v>4</v>
      </c>
      <c r="H56" s="32">
        <v>5</v>
      </c>
      <c r="I56" s="25">
        <v>1</v>
      </c>
      <c r="J56" s="24">
        <v>0</v>
      </c>
      <c r="K56" s="24">
        <v>0</v>
      </c>
      <c r="L56" s="24">
        <v>2</v>
      </c>
      <c r="M56" s="24">
        <v>2</v>
      </c>
      <c r="N56" s="24">
        <v>0</v>
      </c>
      <c r="O56" s="24">
        <v>1</v>
      </c>
      <c r="P56" s="24">
        <v>0</v>
      </c>
      <c r="Q56" s="24">
        <v>0</v>
      </c>
      <c r="R56" s="24">
        <v>0</v>
      </c>
      <c r="S56" s="24">
        <v>0</v>
      </c>
      <c r="T56" s="26">
        <v>0</v>
      </c>
      <c r="U56" s="29">
        <f t="shared" si="8"/>
        <v>6</v>
      </c>
    </row>
    <row r="57" spans="2:21" s="16" customFormat="1" ht="16.2" customHeight="1" x14ac:dyDescent="0.2">
      <c r="B57" s="31" t="s">
        <v>225</v>
      </c>
      <c r="C57" s="24" t="s">
        <v>66</v>
      </c>
      <c r="D57" s="25" t="s">
        <v>67</v>
      </c>
      <c r="E57" s="33">
        <v>5</v>
      </c>
      <c r="F57" s="28">
        <v>1</v>
      </c>
      <c r="G57" s="24">
        <v>3</v>
      </c>
      <c r="H57" s="32">
        <v>4</v>
      </c>
      <c r="I57" s="25">
        <v>0</v>
      </c>
      <c r="J57" s="24">
        <v>0</v>
      </c>
      <c r="K57" s="24">
        <v>0</v>
      </c>
      <c r="L57" s="24">
        <v>1</v>
      </c>
      <c r="M57" s="24">
        <v>1</v>
      </c>
      <c r="N57" s="24">
        <v>0</v>
      </c>
      <c r="O57" s="24">
        <v>0</v>
      </c>
      <c r="P57" s="24">
        <v>1</v>
      </c>
      <c r="Q57" s="24">
        <v>0</v>
      </c>
      <c r="R57" s="24">
        <v>1</v>
      </c>
      <c r="S57" s="24">
        <v>1</v>
      </c>
      <c r="T57" s="26">
        <v>0</v>
      </c>
      <c r="U57" s="29">
        <f t="shared" si="8"/>
        <v>5</v>
      </c>
    </row>
    <row r="58" spans="2:21" s="16" customFormat="1" ht="16.2" customHeight="1" x14ac:dyDescent="0.2">
      <c r="B58" s="31" t="s">
        <v>236</v>
      </c>
      <c r="C58" s="24" t="s">
        <v>60</v>
      </c>
      <c r="D58" s="25" t="s">
        <v>61</v>
      </c>
      <c r="E58" s="33">
        <v>8</v>
      </c>
      <c r="F58" s="28">
        <v>1</v>
      </c>
      <c r="G58" s="24">
        <v>10</v>
      </c>
      <c r="H58" s="32">
        <v>11</v>
      </c>
      <c r="I58" s="25">
        <v>4</v>
      </c>
      <c r="J58" s="24">
        <v>0</v>
      </c>
      <c r="K58" s="24">
        <v>0</v>
      </c>
      <c r="L58" s="24">
        <v>1</v>
      </c>
      <c r="M58" s="24">
        <v>2</v>
      </c>
      <c r="N58" s="24">
        <v>2</v>
      </c>
      <c r="O58" s="24">
        <v>0</v>
      </c>
      <c r="P58" s="24">
        <v>3</v>
      </c>
      <c r="Q58" s="24">
        <v>0</v>
      </c>
      <c r="R58" s="24">
        <v>1</v>
      </c>
      <c r="S58" s="24">
        <v>0</v>
      </c>
      <c r="T58" s="26">
        <v>0</v>
      </c>
      <c r="U58" s="29">
        <f t="shared" si="8"/>
        <v>13</v>
      </c>
    </row>
    <row r="59" spans="2:21" s="16" customFormat="1" ht="16.2" customHeight="1" x14ac:dyDescent="0.2">
      <c r="B59" s="31" t="s">
        <v>237</v>
      </c>
      <c r="C59" s="24" t="s">
        <v>66</v>
      </c>
      <c r="D59" s="25" t="s">
        <v>67</v>
      </c>
      <c r="E59" s="33">
        <v>5</v>
      </c>
      <c r="F59" s="28">
        <v>0</v>
      </c>
      <c r="G59" s="24">
        <v>3</v>
      </c>
      <c r="H59" s="32">
        <v>3</v>
      </c>
      <c r="I59" s="25">
        <v>0</v>
      </c>
      <c r="J59" s="24">
        <v>0</v>
      </c>
      <c r="K59" s="24">
        <v>0</v>
      </c>
      <c r="L59" s="24">
        <v>0</v>
      </c>
      <c r="M59" s="24">
        <v>0</v>
      </c>
      <c r="N59" s="24">
        <v>0</v>
      </c>
      <c r="O59" s="24">
        <v>0</v>
      </c>
      <c r="P59" s="24">
        <v>2</v>
      </c>
      <c r="Q59" s="24">
        <v>0</v>
      </c>
      <c r="R59" s="24">
        <v>1</v>
      </c>
      <c r="S59" s="24">
        <v>0</v>
      </c>
      <c r="T59" s="26">
        <v>0</v>
      </c>
      <c r="U59" s="29">
        <f t="shared" si="8"/>
        <v>3</v>
      </c>
    </row>
    <row r="60" spans="2:21" s="16" customFormat="1" ht="16.2" customHeight="1" x14ac:dyDescent="0.2">
      <c r="B60" s="31" t="s">
        <v>238</v>
      </c>
      <c r="C60" s="24" t="s">
        <v>63</v>
      </c>
      <c r="D60" s="25" t="s">
        <v>64</v>
      </c>
      <c r="E60" s="33">
        <v>5</v>
      </c>
      <c r="F60" s="28">
        <v>0</v>
      </c>
      <c r="G60" s="24">
        <v>6</v>
      </c>
      <c r="H60" s="32">
        <v>6</v>
      </c>
      <c r="I60" s="25">
        <v>2</v>
      </c>
      <c r="J60" s="24">
        <v>0</v>
      </c>
      <c r="K60" s="24">
        <v>0</v>
      </c>
      <c r="L60" s="24">
        <v>0</v>
      </c>
      <c r="M60" s="24">
        <v>2</v>
      </c>
      <c r="N60" s="24">
        <v>3</v>
      </c>
      <c r="O60" s="24">
        <v>0</v>
      </c>
      <c r="P60" s="24">
        <v>0</v>
      </c>
      <c r="Q60" s="24">
        <v>1</v>
      </c>
      <c r="R60" s="24">
        <v>0</v>
      </c>
      <c r="S60" s="24">
        <v>2</v>
      </c>
      <c r="T60" s="26">
        <v>1</v>
      </c>
      <c r="U60" s="29">
        <f t="shared" si="8"/>
        <v>11</v>
      </c>
    </row>
    <row r="61" spans="2:21" s="16" customFormat="1" ht="16.2" customHeight="1" x14ac:dyDescent="0.2">
      <c r="B61" s="31" t="s">
        <v>239</v>
      </c>
      <c r="C61" s="24" t="s">
        <v>63</v>
      </c>
      <c r="D61" s="25" t="s">
        <v>64</v>
      </c>
      <c r="E61" s="33">
        <v>4</v>
      </c>
      <c r="F61" s="28">
        <v>0</v>
      </c>
      <c r="G61" s="24">
        <v>6</v>
      </c>
      <c r="H61" s="32">
        <v>6</v>
      </c>
      <c r="I61" s="25">
        <v>0</v>
      </c>
      <c r="J61" s="24">
        <v>1</v>
      </c>
      <c r="K61" s="24">
        <v>0</v>
      </c>
      <c r="L61" s="24">
        <v>1</v>
      </c>
      <c r="M61" s="24">
        <v>3</v>
      </c>
      <c r="N61" s="24">
        <v>3</v>
      </c>
      <c r="O61" s="24">
        <v>0</v>
      </c>
      <c r="P61" s="24">
        <v>0</v>
      </c>
      <c r="Q61" s="24">
        <v>0</v>
      </c>
      <c r="R61" s="24">
        <v>0</v>
      </c>
      <c r="S61" s="24">
        <v>0</v>
      </c>
      <c r="T61" s="26">
        <v>1</v>
      </c>
      <c r="U61" s="29">
        <f t="shared" si="8"/>
        <v>9</v>
      </c>
    </row>
    <row r="62" spans="2:21" s="16" customFormat="1" ht="16.2" customHeight="1" x14ac:dyDescent="0.2">
      <c r="B62" s="31" t="s">
        <v>240</v>
      </c>
      <c r="C62" s="24" t="s">
        <v>60</v>
      </c>
      <c r="D62" s="25" t="s">
        <v>61</v>
      </c>
      <c r="E62" s="33">
        <v>5</v>
      </c>
      <c r="F62" s="28">
        <v>0</v>
      </c>
      <c r="G62" s="24">
        <v>8</v>
      </c>
      <c r="H62" s="32">
        <v>8</v>
      </c>
      <c r="I62" s="25">
        <v>2</v>
      </c>
      <c r="J62" s="24">
        <v>0</v>
      </c>
      <c r="K62" s="24">
        <v>0</v>
      </c>
      <c r="L62" s="24">
        <v>3</v>
      </c>
      <c r="M62" s="24">
        <v>2</v>
      </c>
      <c r="N62" s="24">
        <v>1</v>
      </c>
      <c r="O62" s="24">
        <v>0</v>
      </c>
      <c r="P62" s="24">
        <v>1</v>
      </c>
      <c r="Q62" s="24">
        <v>0</v>
      </c>
      <c r="R62" s="24">
        <v>0</v>
      </c>
      <c r="S62" s="24">
        <v>0</v>
      </c>
      <c r="T62" s="26">
        <v>0</v>
      </c>
      <c r="U62" s="29">
        <f t="shared" si="8"/>
        <v>9</v>
      </c>
    </row>
    <row r="63" spans="2:21" s="16" customFormat="1" ht="16.2" customHeight="1" x14ac:dyDescent="0.2">
      <c r="B63" s="31" t="s">
        <v>241</v>
      </c>
      <c r="C63" s="24" t="s">
        <v>66</v>
      </c>
      <c r="D63" s="25" t="s">
        <v>67</v>
      </c>
      <c r="E63" s="33">
        <v>4</v>
      </c>
      <c r="F63" s="28">
        <v>1</v>
      </c>
      <c r="G63" s="24">
        <v>2</v>
      </c>
      <c r="H63" s="32">
        <v>3</v>
      </c>
      <c r="I63" s="25">
        <v>1</v>
      </c>
      <c r="J63" s="24">
        <v>0</v>
      </c>
      <c r="K63" s="24">
        <v>0</v>
      </c>
      <c r="L63" s="24">
        <v>1</v>
      </c>
      <c r="M63" s="24">
        <v>0</v>
      </c>
      <c r="N63" s="24">
        <v>0</v>
      </c>
      <c r="O63" s="24">
        <v>0</v>
      </c>
      <c r="P63" s="24">
        <v>0</v>
      </c>
      <c r="Q63" s="24">
        <v>0</v>
      </c>
      <c r="R63" s="24">
        <v>1</v>
      </c>
      <c r="S63" s="24">
        <v>0</v>
      </c>
      <c r="T63" s="26">
        <v>0</v>
      </c>
      <c r="U63" s="29">
        <f t="shared" si="8"/>
        <v>3</v>
      </c>
    </row>
    <row r="64" spans="2:21" s="16" customFormat="1" ht="16.2" customHeight="1" x14ac:dyDescent="0.2">
      <c r="B64" s="31" t="s">
        <v>250</v>
      </c>
      <c r="C64" s="24" t="s">
        <v>63</v>
      </c>
      <c r="D64" s="25" t="s">
        <v>64</v>
      </c>
      <c r="E64" s="33">
        <v>6</v>
      </c>
      <c r="F64" s="28">
        <v>1</v>
      </c>
      <c r="G64" s="24">
        <v>6</v>
      </c>
      <c r="H64" s="32">
        <v>7</v>
      </c>
      <c r="I64" s="25">
        <v>0</v>
      </c>
      <c r="J64" s="24">
        <v>0</v>
      </c>
      <c r="K64" s="24">
        <v>1</v>
      </c>
      <c r="L64" s="24">
        <v>2</v>
      </c>
      <c r="M64" s="24">
        <v>3</v>
      </c>
      <c r="N64" s="24">
        <v>1</v>
      </c>
      <c r="O64" s="24">
        <v>0</v>
      </c>
      <c r="P64" s="24">
        <v>1</v>
      </c>
      <c r="Q64" s="24">
        <v>0</v>
      </c>
      <c r="R64" s="24">
        <v>1</v>
      </c>
      <c r="S64" s="24">
        <v>0</v>
      </c>
      <c r="T64" s="26">
        <v>0</v>
      </c>
      <c r="U64" s="29">
        <f t="shared" si="8"/>
        <v>9</v>
      </c>
    </row>
    <row r="65" spans="2:21" s="16" customFormat="1" ht="16.2" customHeight="1" x14ac:dyDescent="0.2">
      <c r="B65" s="31" t="s">
        <v>249</v>
      </c>
      <c r="C65" s="24" t="s">
        <v>60</v>
      </c>
      <c r="D65" s="25" t="s">
        <v>61</v>
      </c>
      <c r="E65" s="33">
        <v>7</v>
      </c>
      <c r="F65" s="28">
        <v>1</v>
      </c>
      <c r="G65" s="24">
        <v>7</v>
      </c>
      <c r="H65" s="32">
        <v>8</v>
      </c>
      <c r="I65" s="25">
        <v>4</v>
      </c>
      <c r="J65" s="24">
        <v>0</v>
      </c>
      <c r="K65" s="24">
        <v>1</v>
      </c>
      <c r="L65" s="24">
        <v>0</v>
      </c>
      <c r="M65" s="24">
        <v>1</v>
      </c>
      <c r="N65" s="24">
        <v>3</v>
      </c>
      <c r="O65" s="24">
        <v>0</v>
      </c>
      <c r="P65" s="24">
        <v>1</v>
      </c>
      <c r="Q65" s="24">
        <v>0</v>
      </c>
      <c r="R65" s="24">
        <v>0</v>
      </c>
      <c r="S65" s="24">
        <v>1</v>
      </c>
      <c r="T65" s="26">
        <v>0</v>
      </c>
      <c r="U65" s="29">
        <f t="shared" ref="U65:U74" si="9">SUM(I65:T65)</f>
        <v>11</v>
      </c>
    </row>
    <row r="66" spans="2:21" s="16" customFormat="1" ht="16.2" customHeight="1" x14ac:dyDescent="0.2">
      <c r="B66" s="31" t="s">
        <v>251</v>
      </c>
      <c r="C66" s="24" t="s">
        <v>66</v>
      </c>
      <c r="D66" s="25" t="s">
        <v>67</v>
      </c>
      <c r="E66" s="33">
        <v>6</v>
      </c>
      <c r="F66" s="28">
        <v>1</v>
      </c>
      <c r="G66" s="24">
        <v>3</v>
      </c>
      <c r="H66" s="32">
        <v>4</v>
      </c>
      <c r="I66" s="25">
        <v>1</v>
      </c>
      <c r="J66" s="24">
        <v>0</v>
      </c>
      <c r="K66" s="24">
        <v>0</v>
      </c>
      <c r="L66" s="24">
        <v>1</v>
      </c>
      <c r="M66" s="24">
        <v>1</v>
      </c>
      <c r="N66" s="24">
        <v>0</v>
      </c>
      <c r="O66" s="24">
        <v>0</v>
      </c>
      <c r="P66" s="24">
        <v>0</v>
      </c>
      <c r="Q66" s="24">
        <v>0</v>
      </c>
      <c r="R66" s="24">
        <v>1</v>
      </c>
      <c r="S66" s="24">
        <v>0</v>
      </c>
      <c r="T66" s="26">
        <v>0</v>
      </c>
      <c r="U66" s="29">
        <f t="shared" si="9"/>
        <v>4</v>
      </c>
    </row>
    <row r="67" spans="2:21" s="16" customFormat="1" ht="16.2" customHeight="1" x14ac:dyDescent="0.2">
      <c r="B67" s="31" t="s">
        <v>252</v>
      </c>
      <c r="C67" s="24" t="s">
        <v>60</v>
      </c>
      <c r="D67" s="25" t="s">
        <v>61</v>
      </c>
      <c r="E67" s="33">
        <v>8</v>
      </c>
      <c r="F67" s="28">
        <v>0</v>
      </c>
      <c r="G67" s="24">
        <v>8</v>
      </c>
      <c r="H67" s="32">
        <v>8</v>
      </c>
      <c r="I67" s="25">
        <v>3</v>
      </c>
      <c r="J67" s="24">
        <v>0</v>
      </c>
      <c r="K67" s="24">
        <v>0</v>
      </c>
      <c r="L67" s="24">
        <v>3</v>
      </c>
      <c r="M67" s="24">
        <v>1</v>
      </c>
      <c r="N67" s="24">
        <v>2</v>
      </c>
      <c r="O67" s="24">
        <v>0</v>
      </c>
      <c r="P67" s="24">
        <v>0</v>
      </c>
      <c r="Q67" s="24">
        <v>0</v>
      </c>
      <c r="R67" s="24">
        <v>0</v>
      </c>
      <c r="S67" s="24">
        <v>1</v>
      </c>
      <c r="T67" s="26">
        <v>0</v>
      </c>
      <c r="U67" s="29">
        <f t="shared" si="9"/>
        <v>10</v>
      </c>
    </row>
    <row r="68" spans="2:21" s="16" customFormat="1" ht="16.2" customHeight="1" x14ac:dyDescent="0.2">
      <c r="B68" s="31" t="s">
        <v>253</v>
      </c>
      <c r="C68" s="24" t="s">
        <v>63</v>
      </c>
      <c r="D68" s="25" t="s">
        <v>64</v>
      </c>
      <c r="E68" s="33">
        <v>5</v>
      </c>
      <c r="F68" s="28">
        <v>2</v>
      </c>
      <c r="G68" s="24">
        <v>7</v>
      </c>
      <c r="H68" s="32">
        <v>9</v>
      </c>
      <c r="I68" s="25">
        <v>0</v>
      </c>
      <c r="J68" s="24">
        <v>0</v>
      </c>
      <c r="K68" s="24">
        <v>0</v>
      </c>
      <c r="L68" s="24">
        <v>1</v>
      </c>
      <c r="M68" s="24">
        <v>3</v>
      </c>
      <c r="N68" s="24">
        <v>3</v>
      </c>
      <c r="O68" s="24">
        <v>0</v>
      </c>
      <c r="P68" s="24">
        <v>0</v>
      </c>
      <c r="Q68" s="24">
        <v>1</v>
      </c>
      <c r="R68" s="24">
        <v>2</v>
      </c>
      <c r="S68" s="24">
        <v>3</v>
      </c>
      <c r="T68" s="26">
        <v>1</v>
      </c>
      <c r="U68" s="29">
        <f t="shared" si="9"/>
        <v>14</v>
      </c>
    </row>
    <row r="69" spans="2:21" s="16" customFormat="1" ht="16.2" customHeight="1" x14ac:dyDescent="0.2">
      <c r="B69" s="31" t="s">
        <v>254</v>
      </c>
      <c r="C69" s="24" t="s">
        <v>66</v>
      </c>
      <c r="D69" s="25" t="s">
        <v>67</v>
      </c>
      <c r="E69" s="33">
        <v>5</v>
      </c>
      <c r="F69" s="28">
        <v>1</v>
      </c>
      <c r="G69" s="24">
        <v>4</v>
      </c>
      <c r="H69" s="32">
        <v>5</v>
      </c>
      <c r="I69" s="25">
        <v>0</v>
      </c>
      <c r="J69" s="24">
        <v>0</v>
      </c>
      <c r="K69" s="24">
        <v>0</v>
      </c>
      <c r="L69" s="24">
        <v>1</v>
      </c>
      <c r="M69" s="24">
        <v>1</v>
      </c>
      <c r="N69" s="24">
        <v>0</v>
      </c>
      <c r="O69" s="24">
        <v>0</v>
      </c>
      <c r="P69" s="24">
        <v>0</v>
      </c>
      <c r="Q69" s="24">
        <v>2</v>
      </c>
      <c r="R69" s="24">
        <v>0</v>
      </c>
      <c r="S69" s="24">
        <v>1</v>
      </c>
      <c r="T69" s="26">
        <v>0</v>
      </c>
      <c r="U69" s="29">
        <f t="shared" si="9"/>
        <v>5</v>
      </c>
    </row>
    <row r="70" spans="2:21" s="16" customFormat="1" ht="16.2" customHeight="1" x14ac:dyDescent="0.2">
      <c r="B70" s="31" t="s">
        <v>270</v>
      </c>
      <c r="C70" s="24" t="s">
        <v>60</v>
      </c>
      <c r="D70" s="25" t="s">
        <v>61</v>
      </c>
      <c r="E70" s="33">
        <v>9</v>
      </c>
      <c r="F70" s="28">
        <v>0</v>
      </c>
      <c r="G70" s="24">
        <v>10</v>
      </c>
      <c r="H70" s="32">
        <v>10</v>
      </c>
      <c r="I70" s="25">
        <v>5</v>
      </c>
      <c r="J70" s="24">
        <v>0</v>
      </c>
      <c r="K70" s="24">
        <v>0</v>
      </c>
      <c r="L70" s="24">
        <v>1</v>
      </c>
      <c r="M70" s="24">
        <v>2</v>
      </c>
      <c r="N70" s="24">
        <v>2</v>
      </c>
      <c r="O70" s="24">
        <v>1</v>
      </c>
      <c r="P70" s="24">
        <v>1</v>
      </c>
      <c r="Q70" s="24">
        <v>0</v>
      </c>
      <c r="R70" s="24">
        <v>1</v>
      </c>
      <c r="S70" s="24">
        <v>0</v>
      </c>
      <c r="T70" s="26">
        <v>0</v>
      </c>
      <c r="U70" s="29">
        <f t="shared" si="9"/>
        <v>13</v>
      </c>
    </row>
    <row r="71" spans="2:21" s="16" customFormat="1" ht="16.2" customHeight="1" x14ac:dyDescent="0.2">
      <c r="B71" s="31" t="s">
        <v>271</v>
      </c>
      <c r="C71" s="24" t="s">
        <v>63</v>
      </c>
      <c r="D71" s="25" t="s">
        <v>64</v>
      </c>
      <c r="E71" s="33">
        <v>6</v>
      </c>
      <c r="F71" s="28">
        <v>1</v>
      </c>
      <c r="G71" s="24">
        <v>4</v>
      </c>
      <c r="H71" s="32">
        <v>5</v>
      </c>
      <c r="I71" s="25">
        <v>0</v>
      </c>
      <c r="J71" s="24">
        <v>1</v>
      </c>
      <c r="K71" s="24">
        <v>0</v>
      </c>
      <c r="L71" s="24">
        <v>2</v>
      </c>
      <c r="M71" s="24">
        <v>3</v>
      </c>
      <c r="N71" s="24">
        <v>1</v>
      </c>
      <c r="O71" s="24">
        <v>2</v>
      </c>
      <c r="P71" s="24">
        <v>0</v>
      </c>
      <c r="Q71" s="24">
        <v>0</v>
      </c>
      <c r="R71" s="24">
        <v>0</v>
      </c>
      <c r="S71" s="24">
        <v>1</v>
      </c>
      <c r="T71" s="26">
        <v>0</v>
      </c>
      <c r="U71" s="29">
        <f t="shared" si="9"/>
        <v>10</v>
      </c>
    </row>
    <row r="72" spans="2:21" s="16" customFormat="1" ht="16.2" customHeight="1" x14ac:dyDescent="0.2">
      <c r="B72" s="31" t="s">
        <v>272</v>
      </c>
      <c r="C72" s="24" t="s">
        <v>66</v>
      </c>
      <c r="D72" s="25" t="s">
        <v>67</v>
      </c>
      <c r="E72" s="33">
        <v>6</v>
      </c>
      <c r="F72" s="28">
        <v>1</v>
      </c>
      <c r="G72" s="24">
        <v>5</v>
      </c>
      <c r="H72" s="32">
        <v>6</v>
      </c>
      <c r="I72" s="25">
        <v>1</v>
      </c>
      <c r="J72" s="24">
        <v>0</v>
      </c>
      <c r="K72" s="24">
        <v>0</v>
      </c>
      <c r="L72" s="24">
        <v>1</v>
      </c>
      <c r="M72" s="24">
        <v>1</v>
      </c>
      <c r="N72" s="24">
        <v>0</v>
      </c>
      <c r="O72" s="24">
        <v>1</v>
      </c>
      <c r="P72" s="24">
        <v>0</v>
      </c>
      <c r="Q72" s="24">
        <v>1</v>
      </c>
      <c r="R72" s="24">
        <v>0</v>
      </c>
      <c r="S72" s="24">
        <v>0</v>
      </c>
      <c r="T72" s="26">
        <v>1</v>
      </c>
      <c r="U72" s="29">
        <f t="shared" si="9"/>
        <v>6</v>
      </c>
    </row>
    <row r="73" spans="2:21" s="16" customFormat="1" ht="16.2" customHeight="1" x14ac:dyDescent="0.2">
      <c r="B73" s="31" t="s">
        <v>273</v>
      </c>
      <c r="C73" s="24" t="s">
        <v>60</v>
      </c>
      <c r="D73" s="25" t="s">
        <v>61</v>
      </c>
      <c r="E73" s="33">
        <v>8</v>
      </c>
      <c r="F73" s="28">
        <v>2</v>
      </c>
      <c r="G73" s="24">
        <v>8</v>
      </c>
      <c r="H73" s="32">
        <v>10</v>
      </c>
      <c r="I73" s="25">
        <v>1</v>
      </c>
      <c r="J73" s="24">
        <v>0</v>
      </c>
      <c r="K73" s="24">
        <v>0</v>
      </c>
      <c r="L73" s="24">
        <v>4</v>
      </c>
      <c r="M73" s="24">
        <v>2</v>
      </c>
      <c r="N73" s="24">
        <v>1</v>
      </c>
      <c r="O73" s="24">
        <v>0</v>
      </c>
      <c r="P73" s="24">
        <v>1</v>
      </c>
      <c r="Q73" s="24">
        <v>0</v>
      </c>
      <c r="R73" s="24">
        <v>0</v>
      </c>
      <c r="S73" s="24">
        <v>0</v>
      </c>
      <c r="T73" s="26">
        <v>0</v>
      </c>
      <c r="U73" s="29">
        <f t="shared" si="9"/>
        <v>9</v>
      </c>
    </row>
    <row r="74" spans="2:21" s="16" customFormat="1" ht="16.2" customHeight="1" x14ac:dyDescent="0.2">
      <c r="B74" s="31" t="s">
        <v>274</v>
      </c>
      <c r="C74" s="24" t="s">
        <v>66</v>
      </c>
      <c r="D74" s="25" t="s">
        <v>67</v>
      </c>
      <c r="E74" s="33">
        <v>6</v>
      </c>
      <c r="F74" s="28">
        <v>0</v>
      </c>
      <c r="G74" s="24">
        <v>5</v>
      </c>
      <c r="H74" s="32">
        <v>5</v>
      </c>
      <c r="I74" s="25">
        <v>0</v>
      </c>
      <c r="J74" s="24">
        <v>0</v>
      </c>
      <c r="K74" s="24">
        <v>0</v>
      </c>
      <c r="L74" s="24">
        <v>3</v>
      </c>
      <c r="M74" s="24">
        <v>2</v>
      </c>
      <c r="N74" s="24">
        <v>1</v>
      </c>
      <c r="O74" s="24">
        <v>0</v>
      </c>
      <c r="P74" s="24">
        <v>0</v>
      </c>
      <c r="Q74" s="24">
        <v>0</v>
      </c>
      <c r="R74" s="24">
        <v>0</v>
      </c>
      <c r="S74" s="24">
        <v>0</v>
      </c>
      <c r="T74" s="26">
        <v>0</v>
      </c>
      <c r="U74" s="29">
        <f t="shared" si="9"/>
        <v>6</v>
      </c>
    </row>
    <row r="75" spans="2:21" s="16" customFormat="1" ht="16.2" customHeight="1" x14ac:dyDescent="0.2">
      <c r="B75" s="31"/>
      <c r="C75" s="24"/>
      <c r="D75" s="25"/>
      <c r="E75" s="33"/>
      <c r="F75" s="28"/>
      <c r="G75" s="24"/>
      <c r="H75" s="32"/>
      <c r="I75" s="25"/>
      <c r="J75" s="24"/>
      <c r="K75" s="24"/>
      <c r="L75" s="24"/>
      <c r="M75" s="24"/>
      <c r="N75" s="24"/>
      <c r="O75" s="24"/>
      <c r="P75" s="24"/>
      <c r="Q75" s="24"/>
      <c r="R75" s="24"/>
      <c r="S75" s="24"/>
      <c r="T75" s="26"/>
      <c r="U75" s="29"/>
    </row>
    <row r="76" spans="2:21" s="16" customFormat="1" ht="16.2" customHeight="1" thickBot="1" x14ac:dyDescent="0.25">
      <c r="B76" s="31"/>
      <c r="C76" s="24"/>
      <c r="D76" s="25"/>
      <c r="E76" s="26"/>
      <c r="F76" s="27"/>
      <c r="G76" s="24"/>
      <c r="H76" s="23"/>
      <c r="I76" s="28"/>
      <c r="J76" s="24"/>
      <c r="K76" s="24"/>
      <c r="L76" s="24"/>
      <c r="M76" s="24"/>
      <c r="N76" s="24"/>
      <c r="O76" s="24"/>
      <c r="P76" s="24"/>
      <c r="Q76" s="24"/>
      <c r="R76" s="24"/>
      <c r="S76" s="24"/>
      <c r="T76" s="26"/>
      <c r="U76" s="29">
        <f t="shared" ref="U76" si="10">SUM(I76:T76)</f>
        <v>0</v>
      </c>
    </row>
    <row r="77" spans="2:21" s="16" customFormat="1" ht="16.2" customHeight="1" thickBot="1" x14ac:dyDescent="0.25">
      <c r="B77" s="281" t="str">
        <f>"開催回数："&amp;COUNTA(C4:C76)&amp;"回"</f>
        <v>開催回数：71回</v>
      </c>
      <c r="C77" s="282"/>
      <c r="D77" s="30"/>
      <c r="E77" s="50">
        <f t="shared" ref="E77:U77" si="11">SUM(E4:E76)</f>
        <v>448</v>
      </c>
      <c r="F77" s="264">
        <f t="shared" si="11"/>
        <v>76</v>
      </c>
      <c r="G77" s="265">
        <f t="shared" si="11"/>
        <v>466</v>
      </c>
      <c r="H77" s="50">
        <f t="shared" si="11"/>
        <v>542</v>
      </c>
      <c r="I77" s="51">
        <f t="shared" si="11"/>
        <v>90</v>
      </c>
      <c r="J77" s="52">
        <f t="shared" si="11"/>
        <v>10</v>
      </c>
      <c r="K77" s="52">
        <f t="shared" si="11"/>
        <v>26</v>
      </c>
      <c r="L77" s="52">
        <f t="shared" si="11"/>
        <v>141</v>
      </c>
      <c r="M77" s="52">
        <f t="shared" si="11"/>
        <v>144</v>
      </c>
      <c r="N77" s="52">
        <f t="shared" si="11"/>
        <v>100</v>
      </c>
      <c r="O77" s="52">
        <f t="shared" si="11"/>
        <v>35</v>
      </c>
      <c r="P77" s="52">
        <f t="shared" si="11"/>
        <v>73</v>
      </c>
      <c r="Q77" s="52">
        <f t="shared" si="11"/>
        <v>21</v>
      </c>
      <c r="R77" s="52">
        <f t="shared" si="11"/>
        <v>21</v>
      </c>
      <c r="S77" s="52">
        <f t="shared" si="11"/>
        <v>34</v>
      </c>
      <c r="T77" s="80">
        <f t="shared" si="11"/>
        <v>22</v>
      </c>
      <c r="U77" s="81">
        <f t="shared" si="11"/>
        <v>717</v>
      </c>
    </row>
    <row r="78" spans="2:21" s="49" customFormat="1" ht="16.2" customHeight="1" thickBot="1" x14ac:dyDescent="0.25">
      <c r="B78" s="48"/>
      <c r="C78" s="48"/>
      <c r="D78" s="48"/>
      <c r="E78" s="48"/>
      <c r="F78" s="266">
        <f>F77/$H$77</f>
        <v>0.14022140221402213</v>
      </c>
      <c r="G78" s="267">
        <f>G77/$H$77</f>
        <v>0.85977859778597787</v>
      </c>
      <c r="H78" s="48"/>
      <c r="I78" s="56">
        <f>I77/$U$77</f>
        <v>0.12552301255230125</v>
      </c>
      <c r="J78" s="55">
        <f t="shared" ref="J78:T78" si="12">J77/$U$77</f>
        <v>1.3947001394700139E-2</v>
      </c>
      <c r="K78" s="55">
        <f t="shared" si="12"/>
        <v>3.626220362622036E-2</v>
      </c>
      <c r="L78" s="55">
        <f t="shared" si="12"/>
        <v>0.19665271966527198</v>
      </c>
      <c r="M78" s="55">
        <f t="shared" si="12"/>
        <v>0.20083682008368201</v>
      </c>
      <c r="N78" s="55">
        <f t="shared" si="12"/>
        <v>0.1394700139470014</v>
      </c>
      <c r="O78" s="55">
        <f t="shared" si="12"/>
        <v>4.8814504881450491E-2</v>
      </c>
      <c r="P78" s="55">
        <f t="shared" si="12"/>
        <v>0.10181311018131102</v>
      </c>
      <c r="Q78" s="55">
        <f t="shared" si="12"/>
        <v>2.9288702928870293E-2</v>
      </c>
      <c r="R78" s="55">
        <f t="shared" si="12"/>
        <v>2.9288702928870293E-2</v>
      </c>
      <c r="S78" s="55">
        <f t="shared" si="12"/>
        <v>4.7419804741980473E-2</v>
      </c>
      <c r="T78" s="57">
        <f t="shared" si="12"/>
        <v>3.0683403068340307E-2</v>
      </c>
      <c r="U78" s="48"/>
    </row>
    <row r="79" spans="2:21" s="49" customFormat="1" ht="10.5" customHeight="1" x14ac:dyDescent="0.2">
      <c r="B79" s="48"/>
      <c r="C79" s="48"/>
      <c r="D79" s="48"/>
      <c r="E79" s="48"/>
      <c r="F79" s="48"/>
      <c r="G79" s="48"/>
      <c r="H79" s="48"/>
      <c r="I79" s="53"/>
      <c r="J79" s="54"/>
      <c r="K79" s="54"/>
      <c r="L79" s="53"/>
      <c r="M79" s="53"/>
      <c r="N79" s="53"/>
      <c r="O79" s="54"/>
      <c r="P79" s="53"/>
      <c r="Q79" s="54"/>
      <c r="R79" s="54"/>
      <c r="S79" s="54"/>
      <c r="T79" s="54"/>
      <c r="U79" s="48"/>
    </row>
    <row r="80" spans="2:21" ht="15" customHeight="1" x14ac:dyDescent="0.2">
      <c r="B80" s="3" t="s">
        <v>8</v>
      </c>
      <c r="C80" s="4"/>
      <c r="D80" s="4"/>
      <c r="E80" s="4"/>
      <c r="F80" s="5"/>
      <c r="G80" s="4"/>
      <c r="H80" s="4"/>
      <c r="I80" s="4"/>
      <c r="J80" s="4"/>
      <c r="K80" s="4"/>
      <c r="L80" s="4"/>
      <c r="M80" s="4"/>
      <c r="N80" s="4"/>
      <c r="O80" s="4"/>
      <c r="P80" s="4"/>
      <c r="Q80" s="4"/>
      <c r="R80" s="4"/>
      <c r="T80" s="2"/>
    </row>
    <row r="81" spans="2:24" ht="15" customHeight="1" x14ac:dyDescent="0.2">
      <c r="B81" s="3" t="s">
        <v>7</v>
      </c>
      <c r="C81" s="4"/>
      <c r="D81" s="4"/>
      <c r="E81" s="4"/>
      <c r="F81" s="5"/>
      <c r="G81" s="4"/>
      <c r="H81" s="4"/>
      <c r="I81" s="4"/>
      <c r="J81" s="4"/>
      <c r="K81" s="4"/>
      <c r="L81" s="4"/>
      <c r="M81" s="4"/>
      <c r="N81" s="4"/>
      <c r="O81" s="4"/>
      <c r="P81" s="4"/>
      <c r="Q81" s="4"/>
      <c r="R81" s="4"/>
    </row>
    <row r="82" spans="2:24" ht="15" customHeight="1" x14ac:dyDescent="0.2">
      <c r="B82" s="1" t="s">
        <v>38</v>
      </c>
      <c r="C82" s="4"/>
      <c r="D82" s="4"/>
      <c r="E82" s="4"/>
      <c r="F82" s="5"/>
      <c r="G82" s="4"/>
      <c r="H82" s="4"/>
      <c r="I82" s="4"/>
      <c r="J82" s="4"/>
      <c r="K82" s="4"/>
      <c r="L82" s="4"/>
      <c r="M82" s="4"/>
      <c r="N82" s="4"/>
      <c r="O82" s="4"/>
      <c r="P82" s="4"/>
      <c r="Q82" s="4"/>
      <c r="R82" s="4"/>
      <c r="U82" s="9">
        <f>SUM(I82:T82)</f>
        <v>0</v>
      </c>
      <c r="X82" s="2"/>
    </row>
    <row r="83" spans="2:24" ht="21" customHeight="1" x14ac:dyDescent="0.2">
      <c r="B83"/>
      <c r="C83" s="6"/>
      <c r="D83" s="6"/>
      <c r="E83" s="6"/>
      <c r="F83" s="7"/>
      <c r="G83" s="6"/>
      <c r="H83" s="6"/>
      <c r="I83" s="6"/>
      <c r="J83" s="8"/>
      <c r="K83" s="8"/>
      <c r="L83" s="8"/>
      <c r="M83" s="8"/>
      <c r="N83" s="8"/>
      <c r="O83" s="8"/>
      <c r="P83" s="8"/>
      <c r="Q83" s="8"/>
      <c r="R83" s="8"/>
      <c r="U83" s="9">
        <f>SUM(I83:T83)</f>
        <v>0</v>
      </c>
    </row>
    <row r="84" spans="2:24" ht="21" customHeight="1" x14ac:dyDescent="0.2">
      <c r="B84"/>
      <c r="U84" s="9">
        <f>SUM(I84:T84)</f>
        <v>0</v>
      </c>
    </row>
    <row r="85" spans="2:24" ht="21" customHeight="1" x14ac:dyDescent="0.2">
      <c r="B85"/>
      <c r="U85" s="9">
        <f>SUM(I85:T85)</f>
        <v>0</v>
      </c>
    </row>
  </sheetData>
  <mergeCells count="21">
    <mergeCell ref="B1:C1"/>
    <mergeCell ref="B2:B3"/>
    <mergeCell ref="C2:C3"/>
    <mergeCell ref="E1:P1"/>
    <mergeCell ref="D2:D3"/>
    <mergeCell ref="E2:E3"/>
    <mergeCell ref="I2:I3"/>
    <mergeCell ref="L2:L3"/>
    <mergeCell ref="B77:C77"/>
    <mergeCell ref="P2:P3"/>
    <mergeCell ref="R2:R3"/>
    <mergeCell ref="J2:J3"/>
    <mergeCell ref="M2:M3"/>
    <mergeCell ref="K2:K3"/>
    <mergeCell ref="U2:U3"/>
    <mergeCell ref="N2:N3"/>
    <mergeCell ref="O2:O3"/>
    <mergeCell ref="S2:S3"/>
    <mergeCell ref="F2:H2"/>
    <mergeCell ref="Q2:Q3"/>
    <mergeCell ref="T2:T3"/>
  </mergeCells>
  <phoneticPr fontId="4"/>
  <printOptions horizontalCentered="1"/>
  <pageMargins left="0.51" right="0.37" top="0.26" bottom="0" header="0.2" footer="0.15748031496062992"/>
  <pageSetup paperSize="9" scale="80"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18"/>
  <sheetViews>
    <sheetView zoomScale="80" zoomScaleNormal="80" workbookViewId="0">
      <pane ySplit="3" topLeftCell="A109" activePane="bottomLeft" state="frozen"/>
      <selection pane="bottomLeft" activeCell="T117" sqref="T117"/>
    </sheetView>
  </sheetViews>
  <sheetFormatPr defaultColWidth="8.88671875" defaultRowHeight="13.2" x14ac:dyDescent="0.2"/>
  <cols>
    <col min="1" max="1" width="0.5546875" style="16" customWidth="1"/>
    <col min="2" max="2" width="9.77734375" style="17" customWidth="1"/>
    <col min="3" max="3" width="8" style="18" customWidth="1"/>
    <col min="4" max="17" width="8" style="16" customWidth="1"/>
    <col min="18" max="18" width="8" style="195" customWidth="1"/>
    <col min="19" max="19" width="2.5546875" style="16" customWidth="1"/>
    <col min="20" max="16384" width="8.88671875" style="16"/>
  </cols>
  <sheetData>
    <row r="1" spans="2:25" ht="31.95" customHeight="1" thickBot="1" x14ac:dyDescent="0.25">
      <c r="B1" s="15"/>
      <c r="C1" s="304" t="s">
        <v>51</v>
      </c>
      <c r="D1" s="304"/>
      <c r="E1" s="304"/>
      <c r="F1" s="304"/>
      <c r="G1" s="304"/>
      <c r="H1" s="304"/>
      <c r="I1" s="304"/>
      <c r="J1" s="304"/>
      <c r="K1" s="304"/>
      <c r="L1" s="304"/>
      <c r="M1" s="304"/>
      <c r="N1" s="304"/>
      <c r="O1" s="304"/>
      <c r="P1" s="304"/>
      <c r="Q1" s="304"/>
    </row>
    <row r="2" spans="2:25" ht="25.2" customHeight="1" x14ac:dyDescent="0.2">
      <c r="B2" s="305" t="s">
        <v>20</v>
      </c>
      <c r="C2" s="307" t="s">
        <v>126</v>
      </c>
      <c r="D2" s="309" t="s">
        <v>37</v>
      </c>
      <c r="E2" s="318" t="s">
        <v>9</v>
      </c>
      <c r="F2" s="319"/>
      <c r="G2" s="318" t="s">
        <v>17</v>
      </c>
      <c r="H2" s="320"/>
      <c r="I2" s="320"/>
      <c r="J2" s="320"/>
      <c r="K2" s="319"/>
      <c r="L2" s="318" t="s">
        <v>19</v>
      </c>
      <c r="M2" s="319"/>
      <c r="N2" s="311" t="s">
        <v>174</v>
      </c>
      <c r="O2" s="312"/>
      <c r="P2" s="312"/>
      <c r="Q2" s="312"/>
      <c r="R2" s="313"/>
    </row>
    <row r="3" spans="2:25" ht="25.2" customHeight="1" thickBot="1" x14ac:dyDescent="0.25">
      <c r="B3" s="306"/>
      <c r="C3" s="308" t="s">
        <v>0</v>
      </c>
      <c r="D3" s="310" t="s">
        <v>21</v>
      </c>
      <c r="E3" s="20" t="s">
        <v>10</v>
      </c>
      <c r="F3" s="21" t="s">
        <v>11</v>
      </c>
      <c r="G3" s="20" t="s">
        <v>12</v>
      </c>
      <c r="H3" s="19" t="s">
        <v>13</v>
      </c>
      <c r="I3" s="19" t="s">
        <v>14</v>
      </c>
      <c r="J3" s="19" t="s">
        <v>15</v>
      </c>
      <c r="K3" s="21" t="s">
        <v>16</v>
      </c>
      <c r="L3" s="103" t="s">
        <v>125</v>
      </c>
      <c r="M3" s="21" t="s">
        <v>18</v>
      </c>
      <c r="N3" s="19" t="s">
        <v>22</v>
      </c>
      <c r="O3" s="19" t="s">
        <v>23</v>
      </c>
      <c r="P3" s="58" t="s">
        <v>24</v>
      </c>
      <c r="Q3" s="58" t="s">
        <v>39</v>
      </c>
      <c r="R3" s="196">
        <v>10</v>
      </c>
    </row>
    <row r="4" spans="2:25" s="65" customFormat="1" ht="16.2" customHeight="1" x14ac:dyDescent="0.2">
      <c r="B4" s="59" t="s">
        <v>59</v>
      </c>
      <c r="C4" s="60" t="s">
        <v>60</v>
      </c>
      <c r="D4" s="61" t="s">
        <v>61</v>
      </c>
      <c r="E4" s="62">
        <v>3</v>
      </c>
      <c r="F4" s="63">
        <v>5</v>
      </c>
      <c r="G4" s="62">
        <v>1</v>
      </c>
      <c r="H4" s="64">
        <v>1</v>
      </c>
      <c r="I4" s="64">
        <v>0</v>
      </c>
      <c r="J4" s="64">
        <v>1</v>
      </c>
      <c r="K4" s="63">
        <v>5</v>
      </c>
      <c r="L4" s="62">
        <v>2</v>
      </c>
      <c r="M4" s="63">
        <v>6</v>
      </c>
      <c r="N4" s="64">
        <v>0</v>
      </c>
      <c r="O4" s="64">
        <v>1</v>
      </c>
      <c r="P4" s="64">
        <v>5</v>
      </c>
      <c r="Q4" s="64">
        <v>2</v>
      </c>
      <c r="R4" s="197" t="s">
        <v>161</v>
      </c>
      <c r="T4" s="16"/>
      <c r="U4" s="16"/>
      <c r="V4" s="16"/>
      <c r="W4" s="16"/>
      <c r="X4" s="16"/>
      <c r="Y4" s="16"/>
    </row>
    <row r="5" spans="2:25" s="65" customFormat="1" ht="16.2" customHeight="1" x14ac:dyDescent="0.2">
      <c r="B5" s="66" t="s">
        <v>62</v>
      </c>
      <c r="C5" s="67" t="s">
        <v>63</v>
      </c>
      <c r="D5" s="68" t="s">
        <v>64</v>
      </c>
      <c r="E5" s="69">
        <v>3</v>
      </c>
      <c r="F5" s="70">
        <v>2</v>
      </c>
      <c r="G5" s="69">
        <v>0</v>
      </c>
      <c r="H5" s="71">
        <v>0</v>
      </c>
      <c r="I5" s="71">
        <v>0</v>
      </c>
      <c r="J5" s="71">
        <v>1</v>
      </c>
      <c r="K5" s="70">
        <v>4</v>
      </c>
      <c r="L5" s="69">
        <v>0</v>
      </c>
      <c r="M5" s="70">
        <v>5</v>
      </c>
      <c r="N5" s="71">
        <v>0</v>
      </c>
      <c r="O5" s="71">
        <v>1</v>
      </c>
      <c r="P5" s="71">
        <v>4</v>
      </c>
      <c r="Q5" s="71">
        <v>0</v>
      </c>
      <c r="R5" s="198" t="s">
        <v>161</v>
      </c>
      <c r="T5" s="16"/>
      <c r="U5" s="16"/>
      <c r="V5" s="16"/>
      <c r="W5" s="16"/>
      <c r="X5" s="16"/>
      <c r="Y5" s="16"/>
    </row>
    <row r="6" spans="2:25" s="65" customFormat="1" ht="16.2" customHeight="1" x14ac:dyDescent="0.2">
      <c r="B6" s="66" t="s">
        <v>65</v>
      </c>
      <c r="C6" s="67" t="s">
        <v>66</v>
      </c>
      <c r="D6" s="68" t="s">
        <v>67</v>
      </c>
      <c r="E6" s="69">
        <v>2</v>
      </c>
      <c r="F6" s="70">
        <v>1</v>
      </c>
      <c r="G6" s="69">
        <v>0</v>
      </c>
      <c r="H6" s="71">
        <v>0</v>
      </c>
      <c r="I6" s="71">
        <v>0</v>
      </c>
      <c r="J6" s="71">
        <v>3</v>
      </c>
      <c r="K6" s="70">
        <v>0</v>
      </c>
      <c r="L6" s="69">
        <v>1</v>
      </c>
      <c r="M6" s="70">
        <v>2</v>
      </c>
      <c r="N6" s="71">
        <v>0</v>
      </c>
      <c r="O6" s="71">
        <v>0</v>
      </c>
      <c r="P6" s="71">
        <v>1</v>
      </c>
      <c r="Q6" s="71">
        <v>2</v>
      </c>
      <c r="R6" s="198" t="s">
        <v>161</v>
      </c>
      <c r="T6" s="16"/>
      <c r="U6" s="16"/>
      <c r="V6" s="16"/>
      <c r="W6" s="16"/>
      <c r="X6" s="16"/>
      <c r="Y6" s="16"/>
    </row>
    <row r="7" spans="2:25" s="65" customFormat="1" ht="16.2" customHeight="1" x14ac:dyDescent="0.2">
      <c r="B7" s="66" t="s">
        <v>68</v>
      </c>
      <c r="C7" s="67" t="s">
        <v>60</v>
      </c>
      <c r="D7" s="68" t="s">
        <v>61</v>
      </c>
      <c r="E7" s="69">
        <v>5</v>
      </c>
      <c r="F7" s="70">
        <v>2</v>
      </c>
      <c r="G7" s="69">
        <v>0</v>
      </c>
      <c r="H7" s="71">
        <v>0</v>
      </c>
      <c r="I7" s="71">
        <v>0</v>
      </c>
      <c r="J7" s="71">
        <v>1</v>
      </c>
      <c r="K7" s="70">
        <v>6</v>
      </c>
      <c r="L7" s="69">
        <v>1</v>
      </c>
      <c r="M7" s="70">
        <v>6</v>
      </c>
      <c r="N7" s="71">
        <v>0</v>
      </c>
      <c r="O7" s="71">
        <v>2</v>
      </c>
      <c r="P7" s="71">
        <v>3</v>
      </c>
      <c r="Q7" s="71">
        <v>2</v>
      </c>
      <c r="R7" s="198" t="s">
        <v>161</v>
      </c>
      <c r="T7" s="16"/>
      <c r="U7" s="16"/>
      <c r="V7" s="16"/>
      <c r="W7" s="16"/>
      <c r="X7" s="16"/>
      <c r="Y7" s="16"/>
    </row>
    <row r="8" spans="2:25" s="65" customFormat="1" ht="16.2" customHeight="1" x14ac:dyDescent="0.2">
      <c r="B8" s="66" t="s">
        <v>69</v>
      </c>
      <c r="C8" s="67" t="s">
        <v>63</v>
      </c>
      <c r="D8" s="68" t="s">
        <v>64</v>
      </c>
      <c r="E8" s="69">
        <v>5</v>
      </c>
      <c r="F8" s="70">
        <v>3</v>
      </c>
      <c r="G8" s="69">
        <v>1</v>
      </c>
      <c r="H8" s="71">
        <v>0</v>
      </c>
      <c r="I8" s="71">
        <v>0</v>
      </c>
      <c r="J8" s="71">
        <v>1</v>
      </c>
      <c r="K8" s="70">
        <v>6</v>
      </c>
      <c r="L8" s="69">
        <v>0</v>
      </c>
      <c r="M8" s="70">
        <v>8</v>
      </c>
      <c r="N8" s="71">
        <v>0</v>
      </c>
      <c r="O8" s="71">
        <v>1</v>
      </c>
      <c r="P8" s="71">
        <v>4</v>
      </c>
      <c r="Q8" s="71">
        <v>3</v>
      </c>
      <c r="R8" s="198" t="s">
        <v>161</v>
      </c>
      <c r="T8" s="16"/>
      <c r="U8" s="16"/>
      <c r="V8" s="16"/>
      <c r="W8" s="16"/>
      <c r="X8" s="16"/>
      <c r="Y8" s="16"/>
    </row>
    <row r="9" spans="2:25" s="65" customFormat="1" ht="16.2" customHeight="1" x14ac:dyDescent="0.2">
      <c r="B9" s="66" t="s">
        <v>70</v>
      </c>
      <c r="C9" s="67" t="s">
        <v>66</v>
      </c>
      <c r="D9" s="68" t="s">
        <v>67</v>
      </c>
      <c r="E9" s="69">
        <v>6</v>
      </c>
      <c r="F9" s="70">
        <v>1</v>
      </c>
      <c r="G9" s="69">
        <v>0</v>
      </c>
      <c r="H9" s="71">
        <v>0</v>
      </c>
      <c r="I9" s="71">
        <v>1</v>
      </c>
      <c r="J9" s="71">
        <v>1</v>
      </c>
      <c r="K9" s="70">
        <v>5</v>
      </c>
      <c r="L9" s="69">
        <v>1</v>
      </c>
      <c r="M9" s="70">
        <v>6</v>
      </c>
      <c r="N9" s="71">
        <v>0</v>
      </c>
      <c r="O9" s="71">
        <v>1</v>
      </c>
      <c r="P9" s="71">
        <v>4</v>
      </c>
      <c r="Q9" s="71">
        <v>2</v>
      </c>
      <c r="R9" s="198" t="s">
        <v>161</v>
      </c>
      <c r="T9" s="16"/>
      <c r="U9" s="16"/>
      <c r="V9" s="16"/>
      <c r="W9" s="16"/>
      <c r="X9" s="16"/>
      <c r="Y9" s="16"/>
    </row>
    <row r="10" spans="2:25" s="65" customFormat="1" ht="16.2" customHeight="1" x14ac:dyDescent="0.2">
      <c r="B10" s="83" t="s">
        <v>74</v>
      </c>
      <c r="C10" s="84" t="s">
        <v>66</v>
      </c>
      <c r="D10" s="85" t="s">
        <v>67</v>
      </c>
      <c r="E10" s="86">
        <v>4</v>
      </c>
      <c r="F10" s="87">
        <v>1</v>
      </c>
      <c r="G10" s="86">
        <v>0</v>
      </c>
      <c r="H10" s="88">
        <v>0</v>
      </c>
      <c r="I10" s="88">
        <v>0</v>
      </c>
      <c r="J10" s="88">
        <v>2</v>
      </c>
      <c r="K10" s="87">
        <v>3</v>
      </c>
      <c r="L10" s="86">
        <v>0</v>
      </c>
      <c r="M10" s="87">
        <v>5</v>
      </c>
      <c r="N10" s="88">
        <v>0</v>
      </c>
      <c r="O10" s="88">
        <v>3</v>
      </c>
      <c r="P10" s="88">
        <v>1</v>
      </c>
      <c r="Q10" s="88">
        <v>1</v>
      </c>
      <c r="R10" s="198" t="s">
        <v>161</v>
      </c>
      <c r="T10" s="16"/>
      <c r="U10" s="16"/>
      <c r="V10" s="16"/>
      <c r="W10" s="16"/>
      <c r="X10" s="16"/>
      <c r="Y10" s="16"/>
    </row>
    <row r="11" spans="2:25" s="65" customFormat="1" ht="16.2" customHeight="1" x14ac:dyDescent="0.2">
      <c r="B11" s="66" t="s">
        <v>75</v>
      </c>
      <c r="C11" s="67" t="s">
        <v>63</v>
      </c>
      <c r="D11" s="68" t="s">
        <v>64</v>
      </c>
      <c r="E11" s="69">
        <v>5</v>
      </c>
      <c r="F11" s="70">
        <v>1</v>
      </c>
      <c r="G11" s="69">
        <v>0</v>
      </c>
      <c r="H11" s="71">
        <v>0</v>
      </c>
      <c r="I11" s="71">
        <v>0</v>
      </c>
      <c r="J11" s="71">
        <v>1</v>
      </c>
      <c r="K11" s="70">
        <v>5</v>
      </c>
      <c r="L11" s="69">
        <v>0</v>
      </c>
      <c r="M11" s="70">
        <v>6</v>
      </c>
      <c r="N11" s="71">
        <v>0</v>
      </c>
      <c r="O11" s="71">
        <v>1</v>
      </c>
      <c r="P11" s="71">
        <v>4</v>
      </c>
      <c r="Q11" s="71">
        <v>1</v>
      </c>
      <c r="R11" s="198" t="s">
        <v>161</v>
      </c>
      <c r="T11" s="16"/>
      <c r="U11" s="16"/>
      <c r="V11" s="16"/>
      <c r="W11" s="16"/>
      <c r="X11" s="16"/>
      <c r="Y11" s="16"/>
    </row>
    <row r="12" spans="2:25" s="65" customFormat="1" ht="16.2" customHeight="1" x14ac:dyDescent="0.2">
      <c r="B12" s="66" t="s">
        <v>76</v>
      </c>
      <c r="C12" s="67" t="s">
        <v>60</v>
      </c>
      <c r="D12" s="68" t="s">
        <v>61</v>
      </c>
      <c r="E12" s="69">
        <v>8</v>
      </c>
      <c r="F12" s="70">
        <v>4</v>
      </c>
      <c r="G12" s="69">
        <v>0</v>
      </c>
      <c r="H12" s="71">
        <v>0</v>
      </c>
      <c r="I12" s="71">
        <v>2</v>
      </c>
      <c r="J12" s="71">
        <v>2</v>
      </c>
      <c r="K12" s="70">
        <v>8</v>
      </c>
      <c r="L12" s="69">
        <v>1</v>
      </c>
      <c r="M12" s="70">
        <v>11</v>
      </c>
      <c r="N12" s="71">
        <v>0</v>
      </c>
      <c r="O12" s="71">
        <v>3</v>
      </c>
      <c r="P12" s="71">
        <v>4</v>
      </c>
      <c r="Q12" s="71">
        <v>5</v>
      </c>
      <c r="R12" s="198" t="s">
        <v>161</v>
      </c>
      <c r="T12" s="16"/>
      <c r="U12" s="16"/>
      <c r="V12" s="16"/>
      <c r="W12" s="16"/>
      <c r="X12" s="16"/>
      <c r="Y12" s="16"/>
    </row>
    <row r="13" spans="2:25" s="65" customFormat="1" ht="16.2" customHeight="1" x14ac:dyDescent="0.2">
      <c r="B13" s="66" t="s">
        <v>77</v>
      </c>
      <c r="C13" s="67" t="s">
        <v>63</v>
      </c>
      <c r="D13" s="68" t="s">
        <v>64</v>
      </c>
      <c r="E13" s="69">
        <v>2</v>
      </c>
      <c r="F13" s="70">
        <v>1</v>
      </c>
      <c r="G13" s="69">
        <v>0</v>
      </c>
      <c r="H13" s="71">
        <v>1</v>
      </c>
      <c r="I13" s="71">
        <v>0</v>
      </c>
      <c r="J13" s="71">
        <v>0</v>
      </c>
      <c r="K13" s="70">
        <v>2</v>
      </c>
      <c r="L13" s="69">
        <v>0</v>
      </c>
      <c r="M13" s="70">
        <v>3</v>
      </c>
      <c r="N13" s="71">
        <v>0</v>
      </c>
      <c r="O13" s="71">
        <v>0</v>
      </c>
      <c r="P13" s="71">
        <v>3</v>
      </c>
      <c r="Q13" s="71">
        <v>0</v>
      </c>
      <c r="R13" s="198" t="s">
        <v>161</v>
      </c>
      <c r="T13" s="16"/>
      <c r="U13" s="16"/>
      <c r="V13" s="16"/>
      <c r="W13" s="16"/>
      <c r="X13" s="16"/>
      <c r="Y13" s="16"/>
    </row>
    <row r="14" spans="2:25" s="65" customFormat="1" ht="16.2" customHeight="1" x14ac:dyDescent="0.2">
      <c r="B14" s="66" t="s">
        <v>78</v>
      </c>
      <c r="C14" s="67" t="s">
        <v>60</v>
      </c>
      <c r="D14" s="68" t="s">
        <v>61</v>
      </c>
      <c r="E14" s="69">
        <v>7</v>
      </c>
      <c r="F14" s="70">
        <v>4</v>
      </c>
      <c r="G14" s="69">
        <v>0</v>
      </c>
      <c r="H14" s="71">
        <v>0</v>
      </c>
      <c r="I14" s="71">
        <v>2</v>
      </c>
      <c r="J14" s="71">
        <v>2</v>
      </c>
      <c r="K14" s="70">
        <v>7</v>
      </c>
      <c r="L14" s="69">
        <v>1</v>
      </c>
      <c r="M14" s="70">
        <v>10</v>
      </c>
      <c r="N14" s="71">
        <v>0</v>
      </c>
      <c r="O14" s="71">
        <v>3</v>
      </c>
      <c r="P14" s="71">
        <v>4</v>
      </c>
      <c r="Q14" s="71">
        <v>4</v>
      </c>
      <c r="R14" s="198" t="s">
        <v>161</v>
      </c>
      <c r="T14" s="16"/>
      <c r="U14" s="16"/>
      <c r="V14" s="16"/>
      <c r="W14" s="16"/>
      <c r="X14" s="16"/>
      <c r="Y14" s="16"/>
    </row>
    <row r="15" spans="2:25" s="65" customFormat="1" ht="16.2" customHeight="1" x14ac:dyDescent="0.2">
      <c r="B15" s="66" t="s">
        <v>79</v>
      </c>
      <c r="C15" s="67" t="s">
        <v>66</v>
      </c>
      <c r="D15" s="68" t="s">
        <v>67</v>
      </c>
      <c r="E15" s="69">
        <v>6</v>
      </c>
      <c r="F15" s="70">
        <v>3</v>
      </c>
      <c r="G15" s="69">
        <v>0</v>
      </c>
      <c r="H15" s="71">
        <v>0</v>
      </c>
      <c r="I15" s="71">
        <v>1</v>
      </c>
      <c r="J15" s="71">
        <v>3</v>
      </c>
      <c r="K15" s="70">
        <v>5</v>
      </c>
      <c r="L15" s="69">
        <v>0</v>
      </c>
      <c r="M15" s="70">
        <v>9</v>
      </c>
      <c r="N15" s="71">
        <v>0</v>
      </c>
      <c r="O15" s="71">
        <v>4</v>
      </c>
      <c r="P15" s="71">
        <v>2</v>
      </c>
      <c r="Q15" s="71">
        <v>3</v>
      </c>
      <c r="R15" s="198" t="s">
        <v>161</v>
      </c>
      <c r="T15" s="16"/>
      <c r="U15" s="16"/>
      <c r="V15" s="16"/>
      <c r="W15" s="16"/>
      <c r="X15" s="16"/>
      <c r="Y15" s="16"/>
    </row>
    <row r="16" spans="2:25" s="65" customFormat="1" ht="16.2" customHeight="1" x14ac:dyDescent="0.2">
      <c r="B16" s="83" t="s">
        <v>90</v>
      </c>
      <c r="C16" s="84" t="s">
        <v>60</v>
      </c>
      <c r="D16" s="85" t="s">
        <v>61</v>
      </c>
      <c r="E16" s="86">
        <v>4</v>
      </c>
      <c r="F16" s="87">
        <v>2</v>
      </c>
      <c r="G16" s="86">
        <v>0</v>
      </c>
      <c r="H16" s="88">
        <v>0</v>
      </c>
      <c r="I16" s="88">
        <v>0</v>
      </c>
      <c r="J16" s="88">
        <v>1</v>
      </c>
      <c r="K16" s="87">
        <v>5</v>
      </c>
      <c r="L16" s="86">
        <v>1</v>
      </c>
      <c r="M16" s="87">
        <v>5</v>
      </c>
      <c r="N16" s="88">
        <v>0</v>
      </c>
      <c r="O16" s="88">
        <v>1</v>
      </c>
      <c r="P16" s="88">
        <v>3</v>
      </c>
      <c r="Q16" s="88">
        <v>2</v>
      </c>
      <c r="R16" s="198" t="s">
        <v>161</v>
      </c>
      <c r="T16" s="16"/>
      <c r="U16" s="16"/>
      <c r="V16" s="16"/>
      <c r="W16" s="16"/>
      <c r="X16" s="16"/>
      <c r="Y16" s="16"/>
    </row>
    <row r="17" spans="2:25" s="65" customFormat="1" ht="16.2" customHeight="1" x14ac:dyDescent="0.2">
      <c r="B17" s="66" t="s">
        <v>91</v>
      </c>
      <c r="C17" s="67" t="s">
        <v>63</v>
      </c>
      <c r="D17" s="68" t="s">
        <v>64</v>
      </c>
      <c r="E17" s="69">
        <v>7</v>
      </c>
      <c r="F17" s="70">
        <v>3</v>
      </c>
      <c r="G17" s="69">
        <v>0</v>
      </c>
      <c r="H17" s="71">
        <v>0</v>
      </c>
      <c r="I17" s="71">
        <v>0</v>
      </c>
      <c r="J17" s="71">
        <v>5</v>
      </c>
      <c r="K17" s="70">
        <v>5</v>
      </c>
      <c r="L17" s="69">
        <v>2</v>
      </c>
      <c r="M17" s="70">
        <v>8</v>
      </c>
      <c r="N17" s="71">
        <v>0</v>
      </c>
      <c r="O17" s="71">
        <v>2</v>
      </c>
      <c r="P17" s="71">
        <v>6</v>
      </c>
      <c r="Q17" s="71">
        <v>2</v>
      </c>
      <c r="R17" s="198" t="s">
        <v>161</v>
      </c>
      <c r="T17" s="16"/>
      <c r="U17" s="16"/>
      <c r="V17" s="16"/>
      <c r="W17" s="16"/>
      <c r="X17" s="16"/>
      <c r="Y17" s="16"/>
    </row>
    <row r="18" spans="2:25" s="65" customFormat="1" ht="16.2" customHeight="1" x14ac:dyDescent="0.2">
      <c r="B18" s="66" t="s">
        <v>92</v>
      </c>
      <c r="C18" s="67" t="s">
        <v>66</v>
      </c>
      <c r="D18" s="68" t="s">
        <v>67</v>
      </c>
      <c r="E18" s="69">
        <v>5</v>
      </c>
      <c r="F18" s="70">
        <v>4</v>
      </c>
      <c r="G18" s="69">
        <v>0</v>
      </c>
      <c r="H18" s="71">
        <v>0</v>
      </c>
      <c r="I18" s="71">
        <v>2</v>
      </c>
      <c r="J18" s="71">
        <v>3</v>
      </c>
      <c r="K18" s="70">
        <v>4</v>
      </c>
      <c r="L18" s="69">
        <v>1</v>
      </c>
      <c r="M18" s="70">
        <v>8</v>
      </c>
      <c r="N18" s="71">
        <v>0</v>
      </c>
      <c r="O18" s="71">
        <v>5</v>
      </c>
      <c r="P18" s="71">
        <v>3</v>
      </c>
      <c r="Q18" s="71">
        <v>1</v>
      </c>
      <c r="R18" s="198" t="s">
        <v>161</v>
      </c>
      <c r="T18" s="16"/>
      <c r="U18" s="16"/>
      <c r="V18" s="16"/>
      <c r="W18" s="16"/>
      <c r="X18" s="16"/>
      <c r="Y18" s="16"/>
    </row>
    <row r="19" spans="2:25" s="65" customFormat="1" ht="16.2" customHeight="1" x14ac:dyDescent="0.2">
      <c r="B19" s="66" t="s">
        <v>93</v>
      </c>
      <c r="C19" s="67" t="s">
        <v>60</v>
      </c>
      <c r="D19" s="68" t="s">
        <v>61</v>
      </c>
      <c r="E19" s="69">
        <v>8</v>
      </c>
      <c r="F19" s="70">
        <v>4</v>
      </c>
      <c r="G19" s="69">
        <v>0</v>
      </c>
      <c r="H19" s="71">
        <v>0</v>
      </c>
      <c r="I19" s="71">
        <v>0</v>
      </c>
      <c r="J19" s="71">
        <v>5</v>
      </c>
      <c r="K19" s="70">
        <v>7</v>
      </c>
      <c r="L19" s="69">
        <v>1</v>
      </c>
      <c r="M19" s="70">
        <v>11</v>
      </c>
      <c r="N19" s="71">
        <v>0</v>
      </c>
      <c r="O19" s="71">
        <v>1</v>
      </c>
      <c r="P19" s="71">
        <v>6</v>
      </c>
      <c r="Q19" s="71">
        <v>5</v>
      </c>
      <c r="R19" s="198" t="s">
        <v>161</v>
      </c>
      <c r="T19" s="16"/>
      <c r="U19" s="16"/>
      <c r="V19" s="16"/>
      <c r="W19" s="16"/>
      <c r="X19" s="16"/>
      <c r="Y19" s="16"/>
    </row>
    <row r="20" spans="2:25" s="65" customFormat="1" ht="16.2" customHeight="1" x14ac:dyDescent="0.2">
      <c r="B20" s="66" t="s">
        <v>94</v>
      </c>
      <c r="C20" s="67" t="s">
        <v>63</v>
      </c>
      <c r="D20" s="68" t="s">
        <v>64</v>
      </c>
      <c r="E20" s="69">
        <v>6</v>
      </c>
      <c r="F20" s="70">
        <v>2</v>
      </c>
      <c r="G20" s="69">
        <v>0</v>
      </c>
      <c r="H20" s="71">
        <v>0</v>
      </c>
      <c r="I20" s="71">
        <v>1</v>
      </c>
      <c r="J20" s="71">
        <v>3</v>
      </c>
      <c r="K20" s="70">
        <v>4</v>
      </c>
      <c r="L20" s="69">
        <v>1</v>
      </c>
      <c r="M20" s="70">
        <v>7</v>
      </c>
      <c r="N20" s="71">
        <v>0</v>
      </c>
      <c r="O20" s="71">
        <v>3</v>
      </c>
      <c r="P20" s="71">
        <v>4</v>
      </c>
      <c r="Q20" s="71">
        <v>1</v>
      </c>
      <c r="R20" s="198" t="s">
        <v>161</v>
      </c>
      <c r="T20" s="16"/>
      <c r="U20" s="16"/>
      <c r="V20" s="16"/>
      <c r="W20" s="16"/>
      <c r="X20" s="16"/>
      <c r="Y20" s="16"/>
    </row>
    <row r="21" spans="2:25" s="65" customFormat="1" ht="16.2" customHeight="1" x14ac:dyDescent="0.2">
      <c r="B21" s="66" t="s">
        <v>95</v>
      </c>
      <c r="C21" s="67" t="s">
        <v>66</v>
      </c>
      <c r="D21" s="68" t="s">
        <v>67</v>
      </c>
      <c r="E21" s="69">
        <v>5</v>
      </c>
      <c r="F21" s="70">
        <v>4</v>
      </c>
      <c r="G21" s="69">
        <v>1</v>
      </c>
      <c r="H21" s="71">
        <v>0</v>
      </c>
      <c r="I21" s="71">
        <v>1</v>
      </c>
      <c r="J21" s="71">
        <v>3</v>
      </c>
      <c r="K21" s="70">
        <v>4</v>
      </c>
      <c r="L21" s="69">
        <v>1</v>
      </c>
      <c r="M21" s="70">
        <v>8</v>
      </c>
      <c r="N21" s="71">
        <v>1</v>
      </c>
      <c r="O21" s="71">
        <v>5</v>
      </c>
      <c r="P21" s="71">
        <v>1</v>
      </c>
      <c r="Q21" s="71">
        <v>2</v>
      </c>
      <c r="R21" s="198" t="s">
        <v>161</v>
      </c>
      <c r="T21" s="16"/>
      <c r="U21" s="16"/>
      <c r="V21" s="16"/>
      <c r="W21" s="16"/>
      <c r="X21" s="16"/>
      <c r="Y21" s="16"/>
    </row>
    <row r="22" spans="2:25" s="65" customFormat="1" ht="16.2" customHeight="1" x14ac:dyDescent="0.2">
      <c r="B22" s="83" t="s">
        <v>96</v>
      </c>
      <c r="C22" s="84" t="s">
        <v>60</v>
      </c>
      <c r="D22" s="85" t="s">
        <v>61</v>
      </c>
      <c r="E22" s="86">
        <v>4</v>
      </c>
      <c r="F22" s="87">
        <v>3</v>
      </c>
      <c r="G22" s="86">
        <v>0</v>
      </c>
      <c r="H22" s="88">
        <v>0</v>
      </c>
      <c r="I22" s="88">
        <v>0</v>
      </c>
      <c r="J22" s="88">
        <v>1</v>
      </c>
      <c r="K22" s="87">
        <v>6</v>
      </c>
      <c r="L22" s="86">
        <v>0</v>
      </c>
      <c r="M22" s="87">
        <v>7</v>
      </c>
      <c r="N22" s="88">
        <v>0</v>
      </c>
      <c r="O22" s="88">
        <v>1</v>
      </c>
      <c r="P22" s="88">
        <v>3</v>
      </c>
      <c r="Q22" s="88">
        <v>3</v>
      </c>
      <c r="R22" s="198" t="s">
        <v>161</v>
      </c>
      <c r="T22" s="16"/>
      <c r="U22" s="16"/>
      <c r="V22" s="16"/>
      <c r="W22" s="16"/>
      <c r="X22" s="16"/>
      <c r="Y22" s="16"/>
    </row>
    <row r="23" spans="2:25" s="65" customFormat="1" ht="16.2" customHeight="1" x14ac:dyDescent="0.2">
      <c r="B23" s="66" t="s">
        <v>97</v>
      </c>
      <c r="C23" s="67" t="s">
        <v>63</v>
      </c>
      <c r="D23" s="68" t="s">
        <v>64</v>
      </c>
      <c r="E23" s="69">
        <v>5</v>
      </c>
      <c r="F23" s="70">
        <v>2</v>
      </c>
      <c r="G23" s="69">
        <v>0</v>
      </c>
      <c r="H23" s="71">
        <v>1</v>
      </c>
      <c r="I23" s="71">
        <v>0</v>
      </c>
      <c r="J23" s="71">
        <v>2</v>
      </c>
      <c r="K23" s="70">
        <v>4</v>
      </c>
      <c r="L23" s="69">
        <v>1</v>
      </c>
      <c r="M23" s="70">
        <v>6</v>
      </c>
      <c r="N23" s="71">
        <v>0</v>
      </c>
      <c r="O23" s="71">
        <v>2</v>
      </c>
      <c r="P23" s="71">
        <v>5</v>
      </c>
      <c r="Q23" s="71">
        <v>0</v>
      </c>
      <c r="R23" s="198" t="s">
        <v>161</v>
      </c>
      <c r="T23" s="16"/>
      <c r="U23" s="16"/>
      <c r="V23" s="16"/>
      <c r="W23" s="16"/>
      <c r="X23" s="16"/>
      <c r="Y23" s="16"/>
    </row>
    <row r="24" spans="2:25" s="65" customFormat="1" ht="16.2" customHeight="1" x14ac:dyDescent="0.2">
      <c r="B24" s="66" t="s">
        <v>98</v>
      </c>
      <c r="C24" s="67" t="s">
        <v>66</v>
      </c>
      <c r="D24" s="68" t="s">
        <v>67</v>
      </c>
      <c r="E24" s="69">
        <v>4</v>
      </c>
      <c r="F24" s="70">
        <v>5</v>
      </c>
      <c r="G24" s="69">
        <v>0</v>
      </c>
      <c r="H24" s="71">
        <v>1</v>
      </c>
      <c r="I24" s="71">
        <v>1</v>
      </c>
      <c r="J24" s="71">
        <v>2</v>
      </c>
      <c r="K24" s="70">
        <v>5</v>
      </c>
      <c r="L24" s="69">
        <v>1</v>
      </c>
      <c r="M24" s="70">
        <v>8</v>
      </c>
      <c r="N24" s="71">
        <v>0</v>
      </c>
      <c r="O24" s="71">
        <v>3</v>
      </c>
      <c r="P24" s="71">
        <v>2</v>
      </c>
      <c r="Q24" s="71">
        <v>4</v>
      </c>
      <c r="R24" s="198" t="s">
        <v>161</v>
      </c>
      <c r="T24" s="16"/>
      <c r="U24" s="16"/>
      <c r="V24" s="16"/>
      <c r="W24" s="16"/>
      <c r="X24" s="16"/>
      <c r="Y24" s="16"/>
    </row>
    <row r="25" spans="2:25" s="65" customFormat="1" ht="16.2" customHeight="1" x14ac:dyDescent="0.2">
      <c r="B25" s="66" t="s">
        <v>99</v>
      </c>
      <c r="C25" s="67" t="s">
        <v>60</v>
      </c>
      <c r="D25" s="68" t="s">
        <v>61</v>
      </c>
      <c r="E25" s="69">
        <v>9</v>
      </c>
      <c r="F25" s="70">
        <v>4</v>
      </c>
      <c r="G25" s="69">
        <v>0</v>
      </c>
      <c r="H25" s="71">
        <v>0</v>
      </c>
      <c r="I25" s="71">
        <v>0</v>
      </c>
      <c r="J25" s="71">
        <v>1</v>
      </c>
      <c r="K25" s="70">
        <v>12</v>
      </c>
      <c r="L25" s="69">
        <v>1</v>
      </c>
      <c r="M25" s="70">
        <v>12</v>
      </c>
      <c r="N25" s="71">
        <v>0</v>
      </c>
      <c r="O25" s="71">
        <v>2</v>
      </c>
      <c r="P25" s="71">
        <v>7</v>
      </c>
      <c r="Q25" s="71">
        <v>4</v>
      </c>
      <c r="R25" s="198" t="s">
        <v>161</v>
      </c>
      <c r="T25" s="16"/>
      <c r="U25" s="16"/>
      <c r="V25" s="16"/>
      <c r="W25" s="16"/>
      <c r="X25" s="16"/>
      <c r="Y25" s="16"/>
    </row>
    <row r="26" spans="2:25" s="65" customFormat="1" ht="16.2" customHeight="1" x14ac:dyDescent="0.2">
      <c r="B26" s="66" t="s">
        <v>100</v>
      </c>
      <c r="C26" s="67" t="s">
        <v>63</v>
      </c>
      <c r="D26" s="68" t="s">
        <v>64</v>
      </c>
      <c r="E26" s="69">
        <v>6</v>
      </c>
      <c r="F26" s="70">
        <v>0</v>
      </c>
      <c r="G26" s="69">
        <v>0</v>
      </c>
      <c r="H26" s="71">
        <v>0</v>
      </c>
      <c r="I26" s="71">
        <v>0</v>
      </c>
      <c r="J26" s="71">
        <v>1</v>
      </c>
      <c r="K26" s="70">
        <v>5</v>
      </c>
      <c r="L26" s="69">
        <v>0</v>
      </c>
      <c r="M26" s="70">
        <v>6</v>
      </c>
      <c r="N26" s="71">
        <v>0</v>
      </c>
      <c r="O26" s="71">
        <v>1</v>
      </c>
      <c r="P26" s="71">
        <v>2</v>
      </c>
      <c r="Q26" s="71">
        <v>3</v>
      </c>
      <c r="R26" s="198" t="s">
        <v>161</v>
      </c>
      <c r="T26" s="16"/>
      <c r="U26" s="16"/>
      <c r="V26" s="16"/>
      <c r="W26" s="16"/>
      <c r="X26" s="16"/>
      <c r="Y26" s="16"/>
    </row>
    <row r="27" spans="2:25" s="65" customFormat="1" ht="16.2" customHeight="1" x14ac:dyDescent="0.2">
      <c r="B27" s="66" t="s">
        <v>101</v>
      </c>
      <c r="C27" s="67" t="s">
        <v>66</v>
      </c>
      <c r="D27" s="68" t="s">
        <v>67</v>
      </c>
      <c r="E27" s="69">
        <v>3</v>
      </c>
      <c r="F27" s="70">
        <v>1</v>
      </c>
      <c r="G27" s="69">
        <v>0</v>
      </c>
      <c r="H27" s="71">
        <v>0</v>
      </c>
      <c r="I27" s="71">
        <v>1</v>
      </c>
      <c r="J27" s="71">
        <v>2</v>
      </c>
      <c r="K27" s="70">
        <v>1</v>
      </c>
      <c r="L27" s="69">
        <v>1</v>
      </c>
      <c r="M27" s="70">
        <v>3</v>
      </c>
      <c r="N27" s="71">
        <v>0</v>
      </c>
      <c r="O27" s="71">
        <v>1</v>
      </c>
      <c r="P27" s="71">
        <v>2</v>
      </c>
      <c r="Q27" s="71">
        <v>1</v>
      </c>
      <c r="R27" s="198" t="s">
        <v>161</v>
      </c>
      <c r="T27" s="16"/>
      <c r="U27" s="16"/>
      <c r="V27" s="16"/>
      <c r="W27" s="16"/>
      <c r="X27" s="16"/>
      <c r="Y27" s="16"/>
    </row>
    <row r="28" spans="2:25" s="65" customFormat="1" ht="16.2" customHeight="1" x14ac:dyDescent="0.2">
      <c r="B28" s="83" t="s">
        <v>131</v>
      </c>
      <c r="C28" s="84" t="s">
        <v>63</v>
      </c>
      <c r="D28" s="85" t="s">
        <v>64</v>
      </c>
      <c r="E28" s="86">
        <v>5</v>
      </c>
      <c r="F28" s="87">
        <v>1</v>
      </c>
      <c r="G28" s="86">
        <v>0</v>
      </c>
      <c r="H28" s="88">
        <v>0</v>
      </c>
      <c r="I28" s="88">
        <v>0</v>
      </c>
      <c r="J28" s="88">
        <v>2</v>
      </c>
      <c r="K28" s="87">
        <v>4</v>
      </c>
      <c r="L28" s="86">
        <v>0</v>
      </c>
      <c r="M28" s="87">
        <v>6</v>
      </c>
      <c r="N28" s="88">
        <v>0</v>
      </c>
      <c r="O28" s="88">
        <v>1</v>
      </c>
      <c r="P28" s="88">
        <v>3</v>
      </c>
      <c r="Q28" s="88">
        <v>2</v>
      </c>
      <c r="R28" s="198">
        <v>0</v>
      </c>
      <c r="T28" s="16"/>
      <c r="U28" s="16"/>
      <c r="V28" s="16"/>
      <c r="W28" s="16"/>
      <c r="X28" s="16"/>
      <c r="Y28" s="16"/>
    </row>
    <row r="29" spans="2:25" s="65" customFormat="1" ht="16.2" customHeight="1" x14ac:dyDescent="0.2">
      <c r="B29" s="66" t="s">
        <v>132</v>
      </c>
      <c r="C29" s="67" t="s">
        <v>60</v>
      </c>
      <c r="D29" s="68" t="s">
        <v>61</v>
      </c>
      <c r="E29" s="69">
        <v>4</v>
      </c>
      <c r="F29" s="70">
        <v>4</v>
      </c>
      <c r="G29" s="69">
        <v>0</v>
      </c>
      <c r="H29" s="71">
        <v>0</v>
      </c>
      <c r="I29" s="71">
        <v>0</v>
      </c>
      <c r="J29" s="71">
        <v>2</v>
      </c>
      <c r="K29" s="70">
        <v>6</v>
      </c>
      <c r="L29" s="69">
        <v>0</v>
      </c>
      <c r="M29" s="70">
        <v>8</v>
      </c>
      <c r="N29" s="71">
        <v>0</v>
      </c>
      <c r="O29" s="71">
        <v>3</v>
      </c>
      <c r="P29" s="71">
        <v>2</v>
      </c>
      <c r="Q29" s="71">
        <v>3</v>
      </c>
      <c r="R29" s="198">
        <v>0</v>
      </c>
      <c r="T29" s="16"/>
      <c r="U29" s="16"/>
      <c r="V29" s="16"/>
      <c r="W29" s="16"/>
      <c r="X29" s="16"/>
      <c r="Y29" s="16"/>
    </row>
    <row r="30" spans="2:25" s="65" customFormat="1" ht="16.2" customHeight="1" x14ac:dyDescent="0.2">
      <c r="B30" s="66" t="s">
        <v>133</v>
      </c>
      <c r="C30" s="67" t="s">
        <v>66</v>
      </c>
      <c r="D30" s="68" t="s">
        <v>67</v>
      </c>
      <c r="E30" s="69">
        <v>4</v>
      </c>
      <c r="F30" s="70">
        <v>2</v>
      </c>
      <c r="G30" s="69">
        <v>1</v>
      </c>
      <c r="H30" s="71">
        <v>0</v>
      </c>
      <c r="I30" s="71">
        <v>2</v>
      </c>
      <c r="J30" s="71">
        <v>2</v>
      </c>
      <c r="K30" s="70">
        <v>1</v>
      </c>
      <c r="L30" s="69">
        <v>1</v>
      </c>
      <c r="M30" s="70">
        <v>5</v>
      </c>
      <c r="N30" s="71">
        <v>0</v>
      </c>
      <c r="O30" s="71">
        <v>3</v>
      </c>
      <c r="P30" s="71">
        <v>2</v>
      </c>
      <c r="Q30" s="71">
        <v>1</v>
      </c>
      <c r="R30" s="198">
        <v>0</v>
      </c>
      <c r="T30" s="16"/>
      <c r="U30" s="16"/>
      <c r="V30" s="16"/>
      <c r="W30" s="16"/>
      <c r="X30" s="16"/>
      <c r="Y30" s="16"/>
    </row>
    <row r="31" spans="2:25" s="65" customFormat="1" ht="16.2" customHeight="1" x14ac:dyDescent="0.2">
      <c r="B31" s="66" t="s">
        <v>134</v>
      </c>
      <c r="C31" s="67" t="s">
        <v>63</v>
      </c>
      <c r="D31" s="68" t="s">
        <v>64</v>
      </c>
      <c r="E31" s="69">
        <v>5</v>
      </c>
      <c r="F31" s="70">
        <v>0</v>
      </c>
      <c r="G31" s="69">
        <v>0</v>
      </c>
      <c r="H31" s="71">
        <v>0</v>
      </c>
      <c r="I31" s="71">
        <v>0</v>
      </c>
      <c r="J31" s="71">
        <v>1</v>
      </c>
      <c r="K31" s="70">
        <v>4</v>
      </c>
      <c r="L31" s="69">
        <v>1</v>
      </c>
      <c r="M31" s="70">
        <v>4</v>
      </c>
      <c r="N31" s="71">
        <v>0</v>
      </c>
      <c r="O31" s="71">
        <v>1</v>
      </c>
      <c r="P31" s="71">
        <v>3</v>
      </c>
      <c r="Q31" s="71">
        <v>1</v>
      </c>
      <c r="R31" s="198">
        <v>0</v>
      </c>
      <c r="T31" s="16"/>
      <c r="U31" s="16"/>
      <c r="V31" s="16"/>
      <c r="W31" s="16"/>
      <c r="X31" s="16"/>
      <c r="Y31" s="16"/>
    </row>
    <row r="32" spans="2:25" s="65" customFormat="1" ht="16.2" customHeight="1" x14ac:dyDescent="0.2">
      <c r="B32" s="66" t="s">
        <v>135</v>
      </c>
      <c r="C32" s="67" t="s">
        <v>60</v>
      </c>
      <c r="D32" s="68" t="s">
        <v>61</v>
      </c>
      <c r="E32" s="69">
        <v>5</v>
      </c>
      <c r="F32" s="70">
        <v>2</v>
      </c>
      <c r="G32" s="69">
        <v>0</v>
      </c>
      <c r="H32" s="71">
        <v>0</v>
      </c>
      <c r="I32" s="71">
        <v>1</v>
      </c>
      <c r="J32" s="71">
        <v>2</v>
      </c>
      <c r="K32" s="70">
        <v>4</v>
      </c>
      <c r="L32" s="69">
        <v>0</v>
      </c>
      <c r="M32" s="70">
        <v>7</v>
      </c>
      <c r="N32" s="71">
        <v>0</v>
      </c>
      <c r="O32" s="71">
        <v>1</v>
      </c>
      <c r="P32" s="71">
        <v>4</v>
      </c>
      <c r="Q32" s="71">
        <v>2</v>
      </c>
      <c r="R32" s="198">
        <v>0</v>
      </c>
      <c r="T32" s="16"/>
      <c r="U32" s="16"/>
      <c r="V32" s="16"/>
      <c r="W32" s="16"/>
      <c r="X32" s="16"/>
      <c r="Y32" s="16"/>
    </row>
    <row r="33" spans="2:25" s="65" customFormat="1" ht="16.2" customHeight="1" x14ac:dyDescent="0.2">
      <c r="B33" s="66" t="s">
        <v>136</v>
      </c>
      <c r="C33" s="67" t="s">
        <v>66</v>
      </c>
      <c r="D33" s="68" t="s">
        <v>67</v>
      </c>
      <c r="E33" s="69">
        <v>3</v>
      </c>
      <c r="F33" s="70">
        <v>1</v>
      </c>
      <c r="G33" s="69">
        <v>0</v>
      </c>
      <c r="H33" s="71">
        <v>0</v>
      </c>
      <c r="I33" s="71">
        <v>1</v>
      </c>
      <c r="J33" s="71">
        <v>1</v>
      </c>
      <c r="K33" s="70">
        <v>2</v>
      </c>
      <c r="L33" s="69">
        <v>0</v>
      </c>
      <c r="M33" s="70">
        <v>4</v>
      </c>
      <c r="N33" s="71">
        <v>0</v>
      </c>
      <c r="O33" s="71">
        <v>1</v>
      </c>
      <c r="P33" s="71">
        <v>0</v>
      </c>
      <c r="Q33" s="71">
        <v>3</v>
      </c>
      <c r="R33" s="198">
        <v>0</v>
      </c>
      <c r="T33" s="16"/>
      <c r="U33" s="16"/>
      <c r="V33" s="16"/>
      <c r="W33" s="16"/>
      <c r="X33" s="16"/>
      <c r="Y33" s="16"/>
    </row>
    <row r="34" spans="2:25" s="65" customFormat="1" ht="16.2" customHeight="1" x14ac:dyDescent="0.2">
      <c r="B34" s="83" t="s">
        <v>147</v>
      </c>
      <c r="C34" s="84" t="s">
        <v>60</v>
      </c>
      <c r="D34" s="85" t="s">
        <v>61</v>
      </c>
      <c r="E34" s="86">
        <v>9</v>
      </c>
      <c r="F34" s="87">
        <v>3</v>
      </c>
      <c r="G34" s="86">
        <v>1</v>
      </c>
      <c r="H34" s="88">
        <v>0</v>
      </c>
      <c r="I34" s="88">
        <v>1</v>
      </c>
      <c r="J34" s="88">
        <v>1</v>
      </c>
      <c r="K34" s="87">
        <v>9</v>
      </c>
      <c r="L34" s="86">
        <v>2</v>
      </c>
      <c r="M34" s="87">
        <v>10</v>
      </c>
      <c r="N34" s="88">
        <v>0</v>
      </c>
      <c r="O34" s="88">
        <v>2</v>
      </c>
      <c r="P34" s="88">
        <v>6</v>
      </c>
      <c r="Q34" s="88">
        <v>4</v>
      </c>
      <c r="R34" s="198">
        <v>0</v>
      </c>
      <c r="T34" s="16"/>
      <c r="U34" s="16"/>
      <c r="V34" s="16"/>
      <c r="W34" s="16"/>
      <c r="X34" s="16"/>
      <c r="Y34" s="16"/>
    </row>
    <row r="35" spans="2:25" s="65" customFormat="1" ht="16.2" customHeight="1" x14ac:dyDescent="0.2">
      <c r="B35" s="66" t="s">
        <v>148</v>
      </c>
      <c r="C35" s="67" t="s">
        <v>63</v>
      </c>
      <c r="D35" s="68" t="s">
        <v>64</v>
      </c>
      <c r="E35" s="69">
        <v>4</v>
      </c>
      <c r="F35" s="70">
        <v>0</v>
      </c>
      <c r="G35" s="69">
        <v>0</v>
      </c>
      <c r="H35" s="71">
        <v>0</v>
      </c>
      <c r="I35" s="71">
        <v>0</v>
      </c>
      <c r="J35" s="71">
        <v>1</v>
      </c>
      <c r="K35" s="70">
        <v>3</v>
      </c>
      <c r="L35" s="69">
        <v>0</v>
      </c>
      <c r="M35" s="70">
        <v>4</v>
      </c>
      <c r="N35" s="71">
        <v>0</v>
      </c>
      <c r="O35" s="71">
        <v>0</v>
      </c>
      <c r="P35" s="71">
        <v>2</v>
      </c>
      <c r="Q35" s="71">
        <v>2</v>
      </c>
      <c r="R35" s="198">
        <v>0</v>
      </c>
      <c r="T35" s="16"/>
      <c r="U35" s="16"/>
      <c r="V35" s="16"/>
      <c r="W35" s="16"/>
      <c r="X35" s="16"/>
      <c r="Y35" s="16"/>
    </row>
    <row r="36" spans="2:25" s="65" customFormat="1" ht="16.2" customHeight="1" x14ac:dyDescent="0.2">
      <c r="B36" s="66" t="s">
        <v>149</v>
      </c>
      <c r="C36" s="67" t="s">
        <v>66</v>
      </c>
      <c r="D36" s="68" t="s">
        <v>67</v>
      </c>
      <c r="E36" s="69">
        <v>5</v>
      </c>
      <c r="F36" s="70">
        <v>1</v>
      </c>
      <c r="G36" s="69">
        <v>0</v>
      </c>
      <c r="H36" s="71">
        <v>0</v>
      </c>
      <c r="I36" s="71">
        <v>1</v>
      </c>
      <c r="J36" s="71">
        <v>1</v>
      </c>
      <c r="K36" s="70">
        <v>4</v>
      </c>
      <c r="L36" s="69">
        <v>0</v>
      </c>
      <c r="M36" s="70">
        <v>6</v>
      </c>
      <c r="N36" s="71">
        <v>0</v>
      </c>
      <c r="O36" s="71">
        <v>3</v>
      </c>
      <c r="P36" s="71">
        <v>2</v>
      </c>
      <c r="Q36" s="71">
        <v>1</v>
      </c>
      <c r="R36" s="198">
        <v>0</v>
      </c>
      <c r="T36" s="16"/>
      <c r="U36" s="16"/>
      <c r="V36" s="16"/>
      <c r="W36" s="16"/>
      <c r="X36" s="16"/>
      <c r="Y36" s="16"/>
    </row>
    <row r="37" spans="2:25" s="65" customFormat="1" ht="16.2" customHeight="1" x14ac:dyDescent="0.2">
      <c r="B37" s="66" t="s">
        <v>150</v>
      </c>
      <c r="C37" s="67" t="s">
        <v>60</v>
      </c>
      <c r="D37" s="68" t="s">
        <v>61</v>
      </c>
      <c r="E37" s="69">
        <v>7</v>
      </c>
      <c r="F37" s="70">
        <v>3</v>
      </c>
      <c r="G37" s="69">
        <v>0</v>
      </c>
      <c r="H37" s="71">
        <v>0</v>
      </c>
      <c r="I37" s="71">
        <v>0</v>
      </c>
      <c r="J37" s="71">
        <v>2</v>
      </c>
      <c r="K37" s="70">
        <v>8</v>
      </c>
      <c r="L37" s="69">
        <v>2</v>
      </c>
      <c r="M37" s="70">
        <v>8</v>
      </c>
      <c r="N37" s="71">
        <v>0</v>
      </c>
      <c r="O37" s="71">
        <v>0</v>
      </c>
      <c r="P37" s="71">
        <v>6</v>
      </c>
      <c r="Q37" s="71">
        <v>4</v>
      </c>
      <c r="R37" s="198">
        <v>0</v>
      </c>
      <c r="T37" s="16"/>
      <c r="U37" s="16"/>
      <c r="V37" s="16"/>
      <c r="W37" s="16"/>
      <c r="X37" s="16"/>
      <c r="Y37" s="16"/>
    </row>
    <row r="38" spans="2:25" s="65" customFormat="1" ht="16.2" customHeight="1" x14ac:dyDescent="0.2">
      <c r="B38" s="66" t="s">
        <v>151</v>
      </c>
      <c r="C38" s="67" t="s">
        <v>63</v>
      </c>
      <c r="D38" s="68" t="s">
        <v>64</v>
      </c>
      <c r="E38" s="69">
        <v>6</v>
      </c>
      <c r="F38" s="70">
        <v>0</v>
      </c>
      <c r="G38" s="69">
        <v>0</v>
      </c>
      <c r="H38" s="71">
        <v>0</v>
      </c>
      <c r="I38" s="71">
        <v>1</v>
      </c>
      <c r="J38" s="71">
        <v>0</v>
      </c>
      <c r="K38" s="70">
        <v>5</v>
      </c>
      <c r="L38" s="69">
        <v>0</v>
      </c>
      <c r="M38" s="70">
        <v>6</v>
      </c>
      <c r="N38" s="71">
        <v>0</v>
      </c>
      <c r="O38" s="71">
        <v>1</v>
      </c>
      <c r="P38" s="71">
        <v>2</v>
      </c>
      <c r="Q38" s="71">
        <v>3</v>
      </c>
      <c r="R38" s="198">
        <v>0</v>
      </c>
      <c r="T38" s="16"/>
      <c r="U38" s="16"/>
      <c r="V38" s="16"/>
      <c r="W38" s="16"/>
      <c r="X38" s="16"/>
      <c r="Y38" s="16"/>
    </row>
    <row r="39" spans="2:25" s="65" customFormat="1" ht="16.2" customHeight="1" x14ac:dyDescent="0.2">
      <c r="B39" s="243" t="s">
        <v>152</v>
      </c>
      <c r="C39" s="244" t="s">
        <v>66</v>
      </c>
      <c r="D39" s="245" t="s">
        <v>67</v>
      </c>
      <c r="E39" s="246">
        <v>3</v>
      </c>
      <c r="F39" s="247">
        <v>7</v>
      </c>
      <c r="G39" s="246">
        <v>0</v>
      </c>
      <c r="H39" s="248">
        <v>0</v>
      </c>
      <c r="I39" s="248">
        <v>1</v>
      </c>
      <c r="J39" s="248">
        <v>4</v>
      </c>
      <c r="K39" s="247">
        <v>5</v>
      </c>
      <c r="L39" s="246">
        <v>1</v>
      </c>
      <c r="M39" s="247">
        <v>9</v>
      </c>
      <c r="N39" s="248">
        <v>1</v>
      </c>
      <c r="O39" s="248">
        <v>2</v>
      </c>
      <c r="P39" s="248">
        <v>1</v>
      </c>
      <c r="Q39" s="248">
        <v>6</v>
      </c>
      <c r="R39" s="198">
        <v>0</v>
      </c>
      <c r="T39" s="16"/>
      <c r="U39" s="16"/>
      <c r="V39" s="16"/>
      <c r="W39" s="16"/>
      <c r="X39" s="16"/>
      <c r="Y39" s="16"/>
    </row>
    <row r="40" spans="2:25" s="155" customFormat="1" ht="16.2" customHeight="1" x14ac:dyDescent="0.2">
      <c r="B40" s="256" t="s">
        <v>172</v>
      </c>
      <c r="C40" s="257" t="s">
        <v>63</v>
      </c>
      <c r="D40" s="258" t="s">
        <v>64</v>
      </c>
      <c r="E40" s="259">
        <v>5</v>
      </c>
      <c r="F40" s="260">
        <v>1</v>
      </c>
      <c r="G40" s="259">
        <v>0</v>
      </c>
      <c r="H40" s="261">
        <v>0</v>
      </c>
      <c r="I40" s="261">
        <v>0</v>
      </c>
      <c r="J40" s="261">
        <v>2</v>
      </c>
      <c r="K40" s="260">
        <v>4</v>
      </c>
      <c r="L40" s="259">
        <v>0</v>
      </c>
      <c r="M40" s="260">
        <v>6</v>
      </c>
      <c r="N40" s="261">
        <v>0</v>
      </c>
      <c r="O40" s="261">
        <v>1</v>
      </c>
      <c r="P40" s="261">
        <v>3</v>
      </c>
      <c r="Q40" s="261">
        <v>1</v>
      </c>
      <c r="R40" s="262">
        <v>1</v>
      </c>
      <c r="T40" s="16"/>
      <c r="U40" s="16"/>
      <c r="V40" s="16"/>
      <c r="W40" s="16"/>
      <c r="X40" s="16"/>
      <c r="Y40" s="16"/>
    </row>
    <row r="41" spans="2:25" s="155" customFormat="1" ht="16.2" customHeight="1" x14ac:dyDescent="0.2">
      <c r="B41" s="161" t="s">
        <v>173</v>
      </c>
      <c r="C41" s="156" t="s">
        <v>60</v>
      </c>
      <c r="D41" s="157" t="s">
        <v>61</v>
      </c>
      <c r="E41" s="158">
        <v>7</v>
      </c>
      <c r="F41" s="159">
        <v>5</v>
      </c>
      <c r="G41" s="158">
        <v>0</v>
      </c>
      <c r="H41" s="160">
        <v>0</v>
      </c>
      <c r="I41" s="160">
        <v>0</v>
      </c>
      <c r="J41" s="160">
        <v>2</v>
      </c>
      <c r="K41" s="159">
        <v>10</v>
      </c>
      <c r="L41" s="158">
        <v>1</v>
      </c>
      <c r="M41" s="159">
        <v>11</v>
      </c>
      <c r="N41" s="160">
        <v>0</v>
      </c>
      <c r="O41" s="160">
        <v>2</v>
      </c>
      <c r="P41" s="160">
        <v>3</v>
      </c>
      <c r="Q41" s="160">
        <v>5</v>
      </c>
      <c r="R41" s="199">
        <v>2</v>
      </c>
      <c r="T41" s="16"/>
      <c r="U41" s="16"/>
      <c r="V41" s="16"/>
      <c r="W41" s="16"/>
      <c r="X41" s="16"/>
      <c r="Y41" s="16"/>
    </row>
    <row r="42" spans="2:25" s="155" customFormat="1" ht="16.2" customHeight="1" x14ac:dyDescent="0.2">
      <c r="B42" s="161" t="s">
        <v>176</v>
      </c>
      <c r="C42" s="156" t="s">
        <v>66</v>
      </c>
      <c r="D42" s="157" t="s">
        <v>67</v>
      </c>
      <c r="E42" s="158">
        <v>4</v>
      </c>
      <c r="F42" s="159">
        <v>4</v>
      </c>
      <c r="G42" s="158">
        <v>0</v>
      </c>
      <c r="H42" s="160">
        <v>0</v>
      </c>
      <c r="I42" s="160">
        <v>0</v>
      </c>
      <c r="J42" s="160">
        <v>2</v>
      </c>
      <c r="K42" s="159">
        <v>6</v>
      </c>
      <c r="L42" s="158">
        <v>1</v>
      </c>
      <c r="M42" s="159">
        <v>7</v>
      </c>
      <c r="N42" s="160">
        <v>1</v>
      </c>
      <c r="O42" s="160">
        <v>1</v>
      </c>
      <c r="P42" s="160">
        <v>2</v>
      </c>
      <c r="Q42" s="160">
        <v>4</v>
      </c>
      <c r="R42" s="200">
        <v>0</v>
      </c>
      <c r="T42" s="16"/>
      <c r="U42" s="16"/>
      <c r="V42" s="16"/>
      <c r="W42" s="16"/>
      <c r="X42" s="16"/>
      <c r="Y42" s="16"/>
    </row>
    <row r="43" spans="2:25" s="155" customFormat="1" ht="16.2" customHeight="1" x14ac:dyDescent="0.2">
      <c r="B43" s="161" t="s">
        <v>177</v>
      </c>
      <c r="C43" s="156" t="s">
        <v>63</v>
      </c>
      <c r="D43" s="157" t="s">
        <v>64</v>
      </c>
      <c r="E43" s="158">
        <v>3</v>
      </c>
      <c r="F43" s="159">
        <v>4</v>
      </c>
      <c r="G43" s="158">
        <v>0</v>
      </c>
      <c r="H43" s="160">
        <v>0</v>
      </c>
      <c r="I43" s="160">
        <v>0</v>
      </c>
      <c r="J43" s="160">
        <v>2</v>
      </c>
      <c r="K43" s="159">
        <v>5</v>
      </c>
      <c r="L43" s="158">
        <v>0</v>
      </c>
      <c r="M43" s="159">
        <v>7</v>
      </c>
      <c r="N43" s="160">
        <v>0</v>
      </c>
      <c r="O43" s="160">
        <v>1</v>
      </c>
      <c r="P43" s="160">
        <v>5</v>
      </c>
      <c r="Q43" s="160">
        <v>1</v>
      </c>
      <c r="R43" s="200">
        <v>0</v>
      </c>
      <c r="T43" s="16"/>
      <c r="U43" s="16"/>
      <c r="V43" s="16"/>
      <c r="W43" s="16"/>
      <c r="X43" s="16"/>
      <c r="Y43" s="16"/>
    </row>
    <row r="44" spans="2:25" s="155" customFormat="1" ht="16.2" customHeight="1" x14ac:dyDescent="0.2">
      <c r="B44" s="161" t="s">
        <v>178</v>
      </c>
      <c r="C44" s="156" t="s">
        <v>60</v>
      </c>
      <c r="D44" s="157" t="s">
        <v>61</v>
      </c>
      <c r="E44" s="158">
        <v>11</v>
      </c>
      <c r="F44" s="159">
        <v>4</v>
      </c>
      <c r="G44" s="158">
        <v>0</v>
      </c>
      <c r="H44" s="160">
        <v>0</v>
      </c>
      <c r="I44" s="160">
        <v>0</v>
      </c>
      <c r="J44" s="160">
        <v>3</v>
      </c>
      <c r="K44" s="159">
        <v>12</v>
      </c>
      <c r="L44" s="158">
        <v>2</v>
      </c>
      <c r="M44" s="159">
        <v>13</v>
      </c>
      <c r="N44" s="160">
        <v>0</v>
      </c>
      <c r="O44" s="160">
        <v>1</v>
      </c>
      <c r="P44" s="160">
        <v>7</v>
      </c>
      <c r="Q44" s="160">
        <v>4</v>
      </c>
      <c r="R44" s="200">
        <v>3</v>
      </c>
      <c r="T44" s="16"/>
      <c r="U44" s="16"/>
      <c r="V44" s="16"/>
      <c r="W44" s="16"/>
      <c r="X44" s="16"/>
      <c r="Y44" s="16"/>
    </row>
    <row r="45" spans="2:25" s="155" customFormat="1" ht="16.2" customHeight="1" x14ac:dyDescent="0.2">
      <c r="B45" s="162" t="s">
        <v>179</v>
      </c>
      <c r="C45" s="163" t="s">
        <v>66</v>
      </c>
      <c r="D45" s="164" t="s">
        <v>67</v>
      </c>
      <c r="E45" s="165">
        <v>5</v>
      </c>
      <c r="F45" s="166">
        <v>4</v>
      </c>
      <c r="G45" s="165">
        <v>0</v>
      </c>
      <c r="H45" s="167">
        <v>0</v>
      </c>
      <c r="I45" s="167">
        <v>1</v>
      </c>
      <c r="J45" s="167">
        <v>2</v>
      </c>
      <c r="K45" s="166">
        <v>6</v>
      </c>
      <c r="L45" s="165">
        <v>0</v>
      </c>
      <c r="M45" s="166">
        <v>9</v>
      </c>
      <c r="N45" s="167">
        <v>1</v>
      </c>
      <c r="O45" s="167">
        <v>3</v>
      </c>
      <c r="P45" s="167">
        <v>1</v>
      </c>
      <c r="Q45" s="167">
        <v>4</v>
      </c>
      <c r="R45" s="201">
        <v>0</v>
      </c>
      <c r="T45" s="16"/>
      <c r="U45" s="16"/>
      <c r="V45" s="16"/>
      <c r="W45" s="16"/>
      <c r="X45" s="16"/>
      <c r="Y45" s="16"/>
    </row>
    <row r="46" spans="2:25" s="155" customFormat="1" ht="16.2" customHeight="1" x14ac:dyDescent="0.2">
      <c r="B46" s="249" t="s">
        <v>206</v>
      </c>
      <c r="C46" s="250" t="s">
        <v>63</v>
      </c>
      <c r="D46" s="251" t="s">
        <v>64</v>
      </c>
      <c r="E46" s="252">
        <v>4</v>
      </c>
      <c r="F46" s="253">
        <v>2</v>
      </c>
      <c r="G46" s="252">
        <v>0</v>
      </c>
      <c r="H46" s="254">
        <v>0</v>
      </c>
      <c r="I46" s="254">
        <v>0</v>
      </c>
      <c r="J46" s="254">
        <v>0</v>
      </c>
      <c r="K46" s="253">
        <v>6</v>
      </c>
      <c r="L46" s="252">
        <v>0</v>
      </c>
      <c r="M46" s="253">
        <v>6</v>
      </c>
      <c r="N46" s="254">
        <v>0</v>
      </c>
      <c r="O46" s="254">
        <v>1</v>
      </c>
      <c r="P46" s="254">
        <v>3</v>
      </c>
      <c r="Q46" s="254">
        <v>2</v>
      </c>
      <c r="R46" s="255">
        <v>0</v>
      </c>
      <c r="T46" s="16"/>
      <c r="U46" s="16"/>
      <c r="V46" s="16"/>
      <c r="W46" s="16"/>
      <c r="X46" s="16"/>
      <c r="Y46" s="16"/>
    </row>
    <row r="47" spans="2:25" s="155" customFormat="1" ht="16.2" customHeight="1" x14ac:dyDescent="0.2">
      <c r="B47" s="161" t="s">
        <v>207</v>
      </c>
      <c r="C47" s="156" t="s">
        <v>60</v>
      </c>
      <c r="D47" s="157" t="s">
        <v>61</v>
      </c>
      <c r="E47" s="158">
        <v>8</v>
      </c>
      <c r="F47" s="159">
        <v>7</v>
      </c>
      <c r="G47" s="158">
        <v>0</v>
      </c>
      <c r="H47" s="160">
        <v>0</v>
      </c>
      <c r="I47" s="160">
        <v>0</v>
      </c>
      <c r="J47" s="160">
        <v>4</v>
      </c>
      <c r="K47" s="159">
        <v>11</v>
      </c>
      <c r="L47" s="158">
        <v>4</v>
      </c>
      <c r="M47" s="159">
        <v>11</v>
      </c>
      <c r="N47" s="160">
        <v>0</v>
      </c>
      <c r="O47" s="160">
        <v>1</v>
      </c>
      <c r="P47" s="160">
        <v>6</v>
      </c>
      <c r="Q47" s="160">
        <v>8</v>
      </c>
      <c r="R47" s="199">
        <v>0</v>
      </c>
      <c r="T47" s="16"/>
      <c r="U47" s="16"/>
      <c r="V47" s="16"/>
      <c r="W47" s="16"/>
      <c r="X47" s="16"/>
      <c r="Y47" s="16"/>
    </row>
    <row r="48" spans="2:25" s="155" customFormat="1" ht="16.2" customHeight="1" x14ac:dyDescent="0.2">
      <c r="B48" s="161" t="s">
        <v>208</v>
      </c>
      <c r="C48" s="156" t="s">
        <v>66</v>
      </c>
      <c r="D48" s="157" t="s">
        <v>67</v>
      </c>
      <c r="E48" s="158">
        <v>4</v>
      </c>
      <c r="F48" s="159">
        <v>3</v>
      </c>
      <c r="G48" s="158">
        <v>0</v>
      </c>
      <c r="H48" s="160">
        <v>0</v>
      </c>
      <c r="I48" s="160">
        <v>0</v>
      </c>
      <c r="J48" s="160">
        <v>2</v>
      </c>
      <c r="K48" s="159">
        <v>5</v>
      </c>
      <c r="L48" s="158">
        <v>0</v>
      </c>
      <c r="M48" s="159">
        <v>7</v>
      </c>
      <c r="N48" s="160">
        <v>1</v>
      </c>
      <c r="O48" s="160">
        <v>2</v>
      </c>
      <c r="P48" s="160">
        <v>2</v>
      </c>
      <c r="Q48" s="160">
        <v>2</v>
      </c>
      <c r="R48" s="200">
        <v>0</v>
      </c>
      <c r="T48" s="16"/>
      <c r="U48" s="16"/>
      <c r="V48" s="16"/>
      <c r="W48" s="16"/>
      <c r="X48" s="16"/>
      <c r="Y48" s="16"/>
    </row>
    <row r="49" spans="2:25" s="155" customFormat="1" ht="16.2" customHeight="1" x14ac:dyDescent="0.2">
      <c r="B49" s="161" t="s">
        <v>209</v>
      </c>
      <c r="C49" s="156" t="s">
        <v>60</v>
      </c>
      <c r="D49" s="157" t="s">
        <v>61</v>
      </c>
      <c r="E49" s="158">
        <v>5</v>
      </c>
      <c r="F49" s="159">
        <v>7</v>
      </c>
      <c r="G49" s="158">
        <v>0</v>
      </c>
      <c r="H49" s="160">
        <v>0</v>
      </c>
      <c r="I49" s="160">
        <v>0</v>
      </c>
      <c r="J49" s="160">
        <v>3</v>
      </c>
      <c r="K49" s="159">
        <v>9</v>
      </c>
      <c r="L49" s="158">
        <v>2</v>
      </c>
      <c r="M49" s="159">
        <v>10</v>
      </c>
      <c r="N49" s="160">
        <v>0</v>
      </c>
      <c r="O49" s="160">
        <v>1</v>
      </c>
      <c r="P49" s="160">
        <v>7</v>
      </c>
      <c r="Q49" s="160">
        <v>4</v>
      </c>
      <c r="R49" s="200">
        <v>0</v>
      </c>
      <c r="T49" s="16"/>
      <c r="U49" s="16"/>
      <c r="V49" s="16"/>
      <c r="W49" s="16"/>
      <c r="X49" s="16"/>
      <c r="Y49" s="16"/>
    </row>
    <row r="50" spans="2:25" s="155" customFormat="1" ht="16.2" customHeight="1" x14ac:dyDescent="0.2">
      <c r="B50" s="161" t="s">
        <v>210</v>
      </c>
      <c r="C50" s="156" t="s">
        <v>63</v>
      </c>
      <c r="D50" s="157" t="s">
        <v>64</v>
      </c>
      <c r="E50" s="158">
        <v>6</v>
      </c>
      <c r="F50" s="159">
        <v>0</v>
      </c>
      <c r="G50" s="158">
        <v>0</v>
      </c>
      <c r="H50" s="160">
        <v>0</v>
      </c>
      <c r="I50" s="160">
        <v>0</v>
      </c>
      <c r="J50" s="160">
        <v>1</v>
      </c>
      <c r="K50" s="159">
        <v>5</v>
      </c>
      <c r="L50" s="158">
        <v>1</v>
      </c>
      <c r="M50" s="159">
        <v>5</v>
      </c>
      <c r="N50" s="160">
        <v>0</v>
      </c>
      <c r="O50" s="160">
        <v>1</v>
      </c>
      <c r="P50" s="160">
        <v>3</v>
      </c>
      <c r="Q50" s="160">
        <v>2</v>
      </c>
      <c r="R50" s="200">
        <v>0</v>
      </c>
      <c r="T50" s="16"/>
      <c r="U50" s="16"/>
      <c r="V50" s="16"/>
      <c r="W50" s="16"/>
      <c r="X50" s="16"/>
      <c r="Y50" s="16"/>
    </row>
    <row r="51" spans="2:25" s="155" customFormat="1" ht="16.2" customHeight="1" x14ac:dyDescent="0.2">
      <c r="B51" s="162" t="s">
        <v>211</v>
      </c>
      <c r="C51" s="163" t="s">
        <v>66</v>
      </c>
      <c r="D51" s="164" t="s">
        <v>67</v>
      </c>
      <c r="E51" s="165">
        <v>4</v>
      </c>
      <c r="F51" s="166">
        <v>2</v>
      </c>
      <c r="G51" s="165">
        <v>0</v>
      </c>
      <c r="H51" s="167">
        <v>0</v>
      </c>
      <c r="I51" s="167">
        <v>0</v>
      </c>
      <c r="J51" s="167">
        <v>1</v>
      </c>
      <c r="K51" s="166">
        <v>5</v>
      </c>
      <c r="L51" s="165">
        <v>0</v>
      </c>
      <c r="M51" s="166">
        <v>6</v>
      </c>
      <c r="N51" s="167">
        <v>0</v>
      </c>
      <c r="O51" s="167">
        <v>2</v>
      </c>
      <c r="P51" s="167">
        <v>1</v>
      </c>
      <c r="Q51" s="167">
        <v>3</v>
      </c>
      <c r="R51" s="201">
        <v>0</v>
      </c>
      <c r="T51" s="16"/>
      <c r="U51" s="16"/>
      <c r="V51" s="16"/>
      <c r="W51" s="16"/>
      <c r="X51" s="16"/>
      <c r="Y51" s="16"/>
    </row>
    <row r="52" spans="2:25" s="155" customFormat="1" ht="16.2" customHeight="1" x14ac:dyDescent="0.2">
      <c r="B52" s="249" t="s">
        <v>220</v>
      </c>
      <c r="C52" s="250" t="s">
        <v>60</v>
      </c>
      <c r="D52" s="251" t="s">
        <v>61</v>
      </c>
      <c r="E52" s="252">
        <v>6</v>
      </c>
      <c r="F52" s="253">
        <v>7</v>
      </c>
      <c r="G52" s="252">
        <v>0</v>
      </c>
      <c r="H52" s="254">
        <v>0</v>
      </c>
      <c r="I52" s="254">
        <v>0</v>
      </c>
      <c r="J52" s="254">
        <v>3</v>
      </c>
      <c r="K52" s="253">
        <v>10</v>
      </c>
      <c r="L52" s="252">
        <v>1</v>
      </c>
      <c r="M52" s="253">
        <v>12</v>
      </c>
      <c r="N52" s="254">
        <v>0</v>
      </c>
      <c r="O52" s="254">
        <v>1</v>
      </c>
      <c r="P52" s="254">
        <v>6</v>
      </c>
      <c r="Q52" s="254">
        <v>5</v>
      </c>
      <c r="R52" s="255">
        <v>1</v>
      </c>
      <c r="T52" s="16"/>
      <c r="U52" s="16"/>
      <c r="V52" s="16"/>
      <c r="W52" s="16"/>
      <c r="X52" s="16"/>
      <c r="Y52" s="16"/>
    </row>
    <row r="53" spans="2:25" s="155" customFormat="1" ht="16.2" customHeight="1" x14ac:dyDescent="0.2">
      <c r="B53" s="161" t="s">
        <v>221</v>
      </c>
      <c r="C53" s="156" t="s">
        <v>63</v>
      </c>
      <c r="D53" s="157" t="s">
        <v>64</v>
      </c>
      <c r="E53" s="158">
        <v>6</v>
      </c>
      <c r="F53" s="159">
        <v>2</v>
      </c>
      <c r="G53" s="158">
        <v>0</v>
      </c>
      <c r="H53" s="160">
        <v>0</v>
      </c>
      <c r="I53" s="160">
        <v>0</v>
      </c>
      <c r="J53" s="160">
        <v>1</v>
      </c>
      <c r="K53" s="159">
        <v>7</v>
      </c>
      <c r="L53" s="158">
        <v>2</v>
      </c>
      <c r="M53" s="159">
        <v>6</v>
      </c>
      <c r="N53" s="160">
        <v>0</v>
      </c>
      <c r="O53" s="160">
        <v>0</v>
      </c>
      <c r="P53" s="160">
        <v>5</v>
      </c>
      <c r="Q53" s="160">
        <v>3</v>
      </c>
      <c r="R53" s="199">
        <v>0</v>
      </c>
      <c r="T53" s="16"/>
      <c r="U53" s="16"/>
      <c r="V53" s="16"/>
      <c r="W53" s="16"/>
      <c r="X53" s="16"/>
      <c r="Y53" s="16"/>
    </row>
    <row r="54" spans="2:25" s="155" customFormat="1" ht="16.2" customHeight="1" x14ac:dyDescent="0.2">
      <c r="B54" s="161" t="s">
        <v>222</v>
      </c>
      <c r="C54" s="156" t="s">
        <v>66</v>
      </c>
      <c r="D54" s="157" t="s">
        <v>67</v>
      </c>
      <c r="E54" s="158">
        <v>4</v>
      </c>
      <c r="F54" s="159">
        <v>1</v>
      </c>
      <c r="G54" s="158">
        <v>0</v>
      </c>
      <c r="H54" s="160">
        <v>0</v>
      </c>
      <c r="I54" s="160">
        <v>0</v>
      </c>
      <c r="J54" s="160">
        <v>0</v>
      </c>
      <c r="K54" s="159">
        <v>5</v>
      </c>
      <c r="L54" s="158">
        <v>0</v>
      </c>
      <c r="M54" s="159">
        <v>5</v>
      </c>
      <c r="N54" s="160">
        <v>0</v>
      </c>
      <c r="O54" s="160">
        <v>2</v>
      </c>
      <c r="P54" s="160">
        <v>1</v>
      </c>
      <c r="Q54" s="160">
        <v>1</v>
      </c>
      <c r="R54" s="200">
        <v>1</v>
      </c>
      <c r="T54" s="16"/>
      <c r="U54" s="16"/>
      <c r="V54" s="16"/>
      <c r="W54" s="16"/>
      <c r="X54" s="16"/>
      <c r="Y54" s="16"/>
    </row>
    <row r="55" spans="2:25" s="155" customFormat="1" ht="16.2" customHeight="1" x14ac:dyDescent="0.2">
      <c r="B55" s="161" t="s">
        <v>223</v>
      </c>
      <c r="C55" s="156" t="s">
        <v>60</v>
      </c>
      <c r="D55" s="157" t="s">
        <v>61</v>
      </c>
      <c r="E55" s="158">
        <v>7</v>
      </c>
      <c r="F55" s="159">
        <v>9</v>
      </c>
      <c r="G55" s="158">
        <v>0</v>
      </c>
      <c r="H55" s="160">
        <v>0</v>
      </c>
      <c r="I55" s="160">
        <v>0</v>
      </c>
      <c r="J55" s="160">
        <v>4</v>
      </c>
      <c r="K55" s="159">
        <v>12</v>
      </c>
      <c r="L55" s="158">
        <v>1</v>
      </c>
      <c r="M55" s="159">
        <v>15</v>
      </c>
      <c r="N55" s="160">
        <v>0</v>
      </c>
      <c r="O55" s="160">
        <v>1</v>
      </c>
      <c r="P55" s="160">
        <v>7</v>
      </c>
      <c r="Q55" s="160">
        <v>6</v>
      </c>
      <c r="R55" s="200">
        <v>2</v>
      </c>
      <c r="T55" s="16"/>
      <c r="U55" s="16"/>
      <c r="V55" s="16"/>
      <c r="W55" s="16"/>
      <c r="X55" s="16"/>
      <c r="Y55" s="16"/>
    </row>
    <row r="56" spans="2:25" s="155" customFormat="1" ht="16.2" customHeight="1" x14ac:dyDescent="0.2">
      <c r="B56" s="161" t="s">
        <v>224</v>
      </c>
      <c r="C56" s="156" t="s">
        <v>63</v>
      </c>
      <c r="D56" s="157" t="s">
        <v>64</v>
      </c>
      <c r="E56" s="158">
        <v>5</v>
      </c>
      <c r="F56" s="159">
        <v>0</v>
      </c>
      <c r="G56" s="158">
        <v>0</v>
      </c>
      <c r="H56" s="160">
        <v>0</v>
      </c>
      <c r="I56" s="160">
        <v>0</v>
      </c>
      <c r="J56" s="160">
        <v>0</v>
      </c>
      <c r="K56" s="159">
        <v>5</v>
      </c>
      <c r="L56" s="158">
        <v>1</v>
      </c>
      <c r="M56" s="159">
        <v>4</v>
      </c>
      <c r="N56" s="160">
        <v>0</v>
      </c>
      <c r="O56" s="160">
        <v>1</v>
      </c>
      <c r="P56" s="160">
        <v>4</v>
      </c>
      <c r="Q56" s="160">
        <v>0</v>
      </c>
      <c r="R56" s="200">
        <v>0</v>
      </c>
      <c r="T56" s="16"/>
      <c r="U56" s="16"/>
      <c r="V56" s="16"/>
      <c r="W56" s="16"/>
      <c r="X56" s="16"/>
      <c r="Y56" s="16"/>
    </row>
    <row r="57" spans="2:25" s="155" customFormat="1" ht="16.2" customHeight="1" x14ac:dyDescent="0.2">
      <c r="B57" s="162" t="s">
        <v>225</v>
      </c>
      <c r="C57" s="163" t="s">
        <v>66</v>
      </c>
      <c r="D57" s="164" t="s">
        <v>67</v>
      </c>
      <c r="E57" s="165">
        <v>2</v>
      </c>
      <c r="F57" s="166">
        <v>2</v>
      </c>
      <c r="G57" s="165">
        <v>0</v>
      </c>
      <c r="H57" s="167">
        <v>0</v>
      </c>
      <c r="I57" s="167">
        <v>0</v>
      </c>
      <c r="J57" s="167">
        <v>0</v>
      </c>
      <c r="K57" s="166">
        <v>4</v>
      </c>
      <c r="L57" s="165">
        <v>0</v>
      </c>
      <c r="M57" s="166">
        <v>4</v>
      </c>
      <c r="N57" s="167">
        <v>0</v>
      </c>
      <c r="O57" s="167">
        <v>1</v>
      </c>
      <c r="P57" s="167">
        <v>0</v>
      </c>
      <c r="Q57" s="167">
        <v>3</v>
      </c>
      <c r="R57" s="201">
        <v>0</v>
      </c>
      <c r="T57" s="16"/>
      <c r="U57" s="16"/>
      <c r="V57" s="16"/>
      <c r="W57" s="16"/>
      <c r="X57" s="16"/>
      <c r="Y57" s="16"/>
    </row>
    <row r="58" spans="2:25" s="155" customFormat="1" ht="16.2" customHeight="1" x14ac:dyDescent="0.2">
      <c r="B58" s="249" t="s">
        <v>236</v>
      </c>
      <c r="C58" s="250" t="s">
        <v>60</v>
      </c>
      <c r="D58" s="251" t="s">
        <v>61</v>
      </c>
      <c r="E58" s="252">
        <v>5</v>
      </c>
      <c r="F58" s="253">
        <v>6</v>
      </c>
      <c r="G58" s="252">
        <v>0</v>
      </c>
      <c r="H58" s="254">
        <v>0</v>
      </c>
      <c r="I58" s="254">
        <v>0</v>
      </c>
      <c r="J58" s="254">
        <v>4</v>
      </c>
      <c r="K58" s="253">
        <v>7</v>
      </c>
      <c r="L58" s="252">
        <v>2</v>
      </c>
      <c r="M58" s="253">
        <v>9</v>
      </c>
      <c r="N58" s="254">
        <v>0</v>
      </c>
      <c r="O58" s="254">
        <v>0</v>
      </c>
      <c r="P58" s="254">
        <v>6</v>
      </c>
      <c r="Q58" s="254">
        <v>3</v>
      </c>
      <c r="R58" s="255">
        <v>2</v>
      </c>
      <c r="T58" s="16"/>
      <c r="U58" s="16"/>
      <c r="V58" s="16"/>
      <c r="W58" s="16"/>
      <c r="X58" s="16"/>
      <c r="Y58" s="16"/>
    </row>
    <row r="59" spans="2:25" s="155" customFormat="1" ht="16.2" customHeight="1" x14ac:dyDescent="0.2">
      <c r="B59" s="161" t="s">
        <v>237</v>
      </c>
      <c r="C59" s="156" t="s">
        <v>66</v>
      </c>
      <c r="D59" s="157" t="s">
        <v>67</v>
      </c>
      <c r="E59" s="158">
        <v>2</v>
      </c>
      <c r="F59" s="159">
        <v>1</v>
      </c>
      <c r="G59" s="158">
        <v>0</v>
      </c>
      <c r="H59" s="160">
        <v>0</v>
      </c>
      <c r="I59" s="160">
        <v>0</v>
      </c>
      <c r="J59" s="160">
        <v>1</v>
      </c>
      <c r="K59" s="159">
        <v>2</v>
      </c>
      <c r="L59" s="158">
        <v>0</v>
      </c>
      <c r="M59" s="159">
        <v>3</v>
      </c>
      <c r="N59" s="160">
        <v>0</v>
      </c>
      <c r="O59" s="160">
        <v>2</v>
      </c>
      <c r="P59" s="160">
        <v>1</v>
      </c>
      <c r="Q59" s="160">
        <v>0</v>
      </c>
      <c r="R59" s="199">
        <v>0</v>
      </c>
      <c r="T59" s="16"/>
      <c r="U59" s="16"/>
      <c r="V59" s="16"/>
      <c r="W59" s="16"/>
      <c r="X59" s="16"/>
      <c r="Y59" s="16"/>
    </row>
    <row r="60" spans="2:25" s="155" customFormat="1" ht="16.2" customHeight="1" x14ac:dyDescent="0.2">
      <c r="B60" s="161" t="s">
        <v>238</v>
      </c>
      <c r="C60" s="156" t="s">
        <v>63</v>
      </c>
      <c r="D60" s="157" t="s">
        <v>64</v>
      </c>
      <c r="E60" s="158">
        <v>4</v>
      </c>
      <c r="F60" s="159">
        <v>2</v>
      </c>
      <c r="G60" s="158">
        <v>0</v>
      </c>
      <c r="H60" s="160">
        <v>0</v>
      </c>
      <c r="I60" s="160">
        <v>0</v>
      </c>
      <c r="J60" s="160">
        <v>2</v>
      </c>
      <c r="K60" s="159">
        <v>4</v>
      </c>
      <c r="L60" s="158">
        <v>0</v>
      </c>
      <c r="M60" s="159">
        <v>6</v>
      </c>
      <c r="N60" s="160">
        <v>0</v>
      </c>
      <c r="O60" s="160">
        <v>2</v>
      </c>
      <c r="P60" s="160">
        <v>3</v>
      </c>
      <c r="Q60" s="160">
        <v>1</v>
      </c>
      <c r="R60" s="200">
        <v>0</v>
      </c>
      <c r="T60" s="16"/>
      <c r="U60" s="16"/>
      <c r="V60" s="16"/>
      <c r="W60" s="16"/>
      <c r="X60" s="16"/>
      <c r="Y60" s="16"/>
    </row>
    <row r="61" spans="2:25" s="155" customFormat="1" ht="16.2" customHeight="1" x14ac:dyDescent="0.2">
      <c r="B61" s="161" t="s">
        <v>239</v>
      </c>
      <c r="C61" s="156" t="s">
        <v>63</v>
      </c>
      <c r="D61" s="157" t="s">
        <v>64</v>
      </c>
      <c r="E61" s="158">
        <v>4</v>
      </c>
      <c r="F61" s="159">
        <v>2</v>
      </c>
      <c r="G61" s="158">
        <v>0</v>
      </c>
      <c r="H61" s="160">
        <v>1</v>
      </c>
      <c r="I61" s="160">
        <v>0</v>
      </c>
      <c r="J61" s="160">
        <v>0</v>
      </c>
      <c r="K61" s="159">
        <v>5</v>
      </c>
      <c r="L61" s="158">
        <v>0</v>
      </c>
      <c r="M61" s="159">
        <v>6</v>
      </c>
      <c r="N61" s="160">
        <v>0</v>
      </c>
      <c r="O61" s="160">
        <v>0</v>
      </c>
      <c r="P61" s="160">
        <v>2</v>
      </c>
      <c r="Q61" s="160">
        <v>2</v>
      </c>
      <c r="R61" s="200">
        <v>2</v>
      </c>
      <c r="T61" s="16"/>
      <c r="U61" s="16"/>
      <c r="V61" s="16"/>
      <c r="W61" s="16"/>
      <c r="X61" s="16"/>
      <c r="Y61" s="16"/>
    </row>
    <row r="62" spans="2:25" s="155" customFormat="1" ht="16.2" customHeight="1" x14ac:dyDescent="0.2">
      <c r="B62" s="161" t="s">
        <v>240</v>
      </c>
      <c r="C62" s="156" t="s">
        <v>60</v>
      </c>
      <c r="D62" s="157" t="s">
        <v>61</v>
      </c>
      <c r="E62" s="158">
        <v>2</v>
      </c>
      <c r="F62" s="159">
        <v>6</v>
      </c>
      <c r="G62" s="158">
        <v>0</v>
      </c>
      <c r="H62" s="160">
        <v>0</v>
      </c>
      <c r="I62" s="160">
        <v>0</v>
      </c>
      <c r="J62" s="160">
        <v>2</v>
      </c>
      <c r="K62" s="159">
        <v>6</v>
      </c>
      <c r="L62" s="158">
        <v>2</v>
      </c>
      <c r="M62" s="159">
        <v>6</v>
      </c>
      <c r="N62" s="160">
        <v>0</v>
      </c>
      <c r="O62" s="160">
        <v>1</v>
      </c>
      <c r="P62" s="160">
        <v>6</v>
      </c>
      <c r="Q62" s="160">
        <v>1</v>
      </c>
      <c r="R62" s="200">
        <v>0</v>
      </c>
      <c r="T62" s="16"/>
      <c r="U62" s="16"/>
      <c r="V62" s="16"/>
      <c r="W62" s="16"/>
      <c r="X62" s="16"/>
      <c r="Y62" s="16"/>
    </row>
    <row r="63" spans="2:25" s="155" customFormat="1" ht="16.2" customHeight="1" x14ac:dyDescent="0.2">
      <c r="B63" s="162" t="s">
        <v>241</v>
      </c>
      <c r="C63" s="163" t="s">
        <v>66</v>
      </c>
      <c r="D63" s="164" t="s">
        <v>67</v>
      </c>
      <c r="E63" s="165">
        <v>2</v>
      </c>
      <c r="F63" s="166">
        <v>1</v>
      </c>
      <c r="G63" s="165">
        <v>0</v>
      </c>
      <c r="H63" s="167">
        <v>0</v>
      </c>
      <c r="I63" s="167">
        <v>0</v>
      </c>
      <c r="J63" s="167">
        <v>1</v>
      </c>
      <c r="K63" s="166">
        <v>2</v>
      </c>
      <c r="L63" s="165">
        <v>1</v>
      </c>
      <c r="M63" s="166">
        <v>2</v>
      </c>
      <c r="N63" s="167">
        <v>0</v>
      </c>
      <c r="O63" s="167">
        <v>2</v>
      </c>
      <c r="P63" s="167">
        <v>1</v>
      </c>
      <c r="Q63" s="167">
        <v>0</v>
      </c>
      <c r="R63" s="201">
        <v>0</v>
      </c>
      <c r="T63" s="16"/>
      <c r="U63" s="16"/>
      <c r="V63" s="16"/>
      <c r="W63" s="16"/>
      <c r="X63" s="16"/>
      <c r="Y63" s="16"/>
    </row>
    <row r="64" spans="2:25" s="155" customFormat="1" ht="16.2" customHeight="1" x14ac:dyDescent="0.2">
      <c r="B64" s="161" t="s">
        <v>250</v>
      </c>
      <c r="C64" s="156" t="s">
        <v>63</v>
      </c>
      <c r="D64" s="157" t="s">
        <v>64</v>
      </c>
      <c r="E64" s="158">
        <v>4</v>
      </c>
      <c r="F64" s="159">
        <v>3</v>
      </c>
      <c r="G64" s="158">
        <v>0</v>
      </c>
      <c r="H64" s="160">
        <v>0</v>
      </c>
      <c r="I64" s="160">
        <v>0</v>
      </c>
      <c r="J64" s="160">
        <v>2</v>
      </c>
      <c r="K64" s="159">
        <v>5</v>
      </c>
      <c r="L64" s="158">
        <v>1</v>
      </c>
      <c r="M64" s="159">
        <v>6</v>
      </c>
      <c r="N64" s="160">
        <v>0</v>
      </c>
      <c r="O64" s="160">
        <v>1</v>
      </c>
      <c r="P64" s="160">
        <v>5</v>
      </c>
      <c r="Q64" s="160">
        <v>1</v>
      </c>
      <c r="R64" s="199">
        <v>0</v>
      </c>
      <c r="T64" s="16"/>
      <c r="U64" s="16"/>
      <c r="V64" s="16"/>
      <c r="W64" s="16"/>
      <c r="X64" s="16"/>
      <c r="Y64" s="16"/>
    </row>
    <row r="65" spans="2:25" s="155" customFormat="1" ht="16.2" customHeight="1" x14ac:dyDescent="0.2">
      <c r="B65" s="249" t="s">
        <v>249</v>
      </c>
      <c r="C65" s="250" t="s">
        <v>60</v>
      </c>
      <c r="D65" s="251" t="s">
        <v>61</v>
      </c>
      <c r="E65" s="252">
        <v>5</v>
      </c>
      <c r="F65" s="253">
        <v>3</v>
      </c>
      <c r="G65" s="252">
        <v>0</v>
      </c>
      <c r="H65" s="254">
        <v>0</v>
      </c>
      <c r="I65" s="254">
        <v>0</v>
      </c>
      <c r="J65" s="254">
        <v>2</v>
      </c>
      <c r="K65" s="253">
        <v>6</v>
      </c>
      <c r="L65" s="252">
        <v>1</v>
      </c>
      <c r="M65" s="253">
        <v>7</v>
      </c>
      <c r="N65" s="254">
        <v>0</v>
      </c>
      <c r="O65" s="254">
        <v>0</v>
      </c>
      <c r="P65" s="254">
        <v>5</v>
      </c>
      <c r="Q65" s="254">
        <v>3</v>
      </c>
      <c r="R65" s="255">
        <v>0</v>
      </c>
      <c r="T65" s="16"/>
      <c r="U65" s="16"/>
      <c r="V65" s="16"/>
      <c r="W65" s="16"/>
      <c r="X65" s="16"/>
      <c r="Y65" s="16"/>
    </row>
    <row r="66" spans="2:25" s="155" customFormat="1" ht="16.2" customHeight="1" x14ac:dyDescent="0.2">
      <c r="B66" s="161" t="s">
        <v>251</v>
      </c>
      <c r="C66" s="156" t="s">
        <v>66</v>
      </c>
      <c r="D66" s="157" t="s">
        <v>67</v>
      </c>
      <c r="E66" s="158">
        <v>2</v>
      </c>
      <c r="F66" s="159">
        <v>2</v>
      </c>
      <c r="G66" s="158">
        <v>0</v>
      </c>
      <c r="H66" s="160">
        <v>0</v>
      </c>
      <c r="I66" s="160">
        <v>0</v>
      </c>
      <c r="J66" s="160">
        <v>1</v>
      </c>
      <c r="K66" s="159">
        <v>3</v>
      </c>
      <c r="L66" s="158">
        <v>1</v>
      </c>
      <c r="M66" s="159">
        <v>3</v>
      </c>
      <c r="N66" s="160">
        <v>1</v>
      </c>
      <c r="O66" s="160">
        <v>2</v>
      </c>
      <c r="P66" s="160">
        <v>1</v>
      </c>
      <c r="Q66" s="160">
        <v>0</v>
      </c>
      <c r="R66" s="200">
        <v>0</v>
      </c>
      <c r="T66" s="16"/>
      <c r="U66" s="16"/>
      <c r="V66" s="16"/>
      <c r="W66" s="16"/>
      <c r="X66" s="16"/>
      <c r="Y66" s="16"/>
    </row>
    <row r="67" spans="2:25" s="155" customFormat="1" ht="16.2" customHeight="1" x14ac:dyDescent="0.2">
      <c r="B67" s="161" t="s">
        <v>252</v>
      </c>
      <c r="C67" s="156" t="s">
        <v>60</v>
      </c>
      <c r="D67" s="157" t="s">
        <v>61</v>
      </c>
      <c r="E67" s="158">
        <v>1</v>
      </c>
      <c r="F67" s="159">
        <v>7</v>
      </c>
      <c r="G67" s="158">
        <v>0</v>
      </c>
      <c r="H67" s="160">
        <v>0</v>
      </c>
      <c r="I67" s="160">
        <v>0</v>
      </c>
      <c r="J67" s="160">
        <v>3</v>
      </c>
      <c r="K67" s="159">
        <v>5</v>
      </c>
      <c r="L67" s="158">
        <v>1</v>
      </c>
      <c r="M67" s="159">
        <v>7</v>
      </c>
      <c r="N67" s="160">
        <v>0</v>
      </c>
      <c r="O67" s="160">
        <v>0</v>
      </c>
      <c r="P67" s="160">
        <v>4</v>
      </c>
      <c r="Q67" s="160">
        <v>3</v>
      </c>
      <c r="R67" s="200">
        <v>1</v>
      </c>
      <c r="T67" s="16"/>
      <c r="U67" s="16"/>
      <c r="V67" s="16"/>
      <c r="W67" s="16"/>
      <c r="X67" s="16"/>
      <c r="Y67" s="16"/>
    </row>
    <row r="68" spans="2:25" s="155" customFormat="1" ht="16.2" customHeight="1" x14ac:dyDescent="0.2">
      <c r="B68" s="161" t="s">
        <v>253</v>
      </c>
      <c r="C68" s="156" t="s">
        <v>63</v>
      </c>
      <c r="D68" s="157" t="s">
        <v>64</v>
      </c>
      <c r="E68" s="158">
        <v>6</v>
      </c>
      <c r="F68" s="159">
        <v>3</v>
      </c>
      <c r="G68" s="158">
        <v>0</v>
      </c>
      <c r="H68" s="160">
        <v>0</v>
      </c>
      <c r="I68" s="160">
        <v>0</v>
      </c>
      <c r="J68" s="160">
        <v>1</v>
      </c>
      <c r="K68" s="159">
        <v>8</v>
      </c>
      <c r="L68" s="158">
        <v>0</v>
      </c>
      <c r="M68" s="159">
        <v>9</v>
      </c>
      <c r="N68" s="160">
        <v>1</v>
      </c>
      <c r="O68" s="160">
        <v>1</v>
      </c>
      <c r="P68" s="160">
        <v>5</v>
      </c>
      <c r="Q68" s="160">
        <v>1</v>
      </c>
      <c r="R68" s="200">
        <v>1</v>
      </c>
      <c r="T68" s="16"/>
      <c r="U68" s="16"/>
      <c r="V68" s="16"/>
      <c r="W68" s="16"/>
      <c r="X68" s="16"/>
      <c r="Y68" s="16"/>
    </row>
    <row r="69" spans="2:25" s="155" customFormat="1" ht="16.2" customHeight="1" x14ac:dyDescent="0.2">
      <c r="B69" s="162" t="s">
        <v>254</v>
      </c>
      <c r="C69" s="163" t="s">
        <v>66</v>
      </c>
      <c r="D69" s="164" t="s">
        <v>67</v>
      </c>
      <c r="E69" s="165">
        <v>3</v>
      </c>
      <c r="F69" s="166">
        <v>2</v>
      </c>
      <c r="G69" s="165">
        <v>0</v>
      </c>
      <c r="H69" s="167">
        <v>0</v>
      </c>
      <c r="I69" s="167">
        <v>0</v>
      </c>
      <c r="J69" s="167">
        <v>1</v>
      </c>
      <c r="K69" s="166">
        <v>4</v>
      </c>
      <c r="L69" s="165">
        <v>1</v>
      </c>
      <c r="M69" s="166">
        <v>4</v>
      </c>
      <c r="N69" s="167">
        <v>0</v>
      </c>
      <c r="O69" s="167">
        <v>2</v>
      </c>
      <c r="P69" s="167">
        <v>2</v>
      </c>
      <c r="Q69" s="167">
        <v>0</v>
      </c>
      <c r="R69" s="201">
        <v>1</v>
      </c>
      <c r="T69" s="16"/>
      <c r="U69" s="16"/>
      <c r="V69" s="16"/>
      <c r="W69" s="16"/>
      <c r="X69" s="16"/>
      <c r="Y69" s="16"/>
    </row>
    <row r="70" spans="2:25" s="155" customFormat="1" ht="16.2" customHeight="1" x14ac:dyDescent="0.2">
      <c r="B70" s="161" t="s">
        <v>270</v>
      </c>
      <c r="C70" s="156" t="s">
        <v>60</v>
      </c>
      <c r="D70" s="157" t="s">
        <v>61</v>
      </c>
      <c r="E70" s="158">
        <v>5</v>
      </c>
      <c r="F70" s="159">
        <v>5</v>
      </c>
      <c r="G70" s="158">
        <v>0</v>
      </c>
      <c r="H70" s="160">
        <v>0</v>
      </c>
      <c r="I70" s="160">
        <v>0</v>
      </c>
      <c r="J70" s="160">
        <v>3</v>
      </c>
      <c r="K70" s="159">
        <v>7</v>
      </c>
      <c r="L70" s="158">
        <v>2</v>
      </c>
      <c r="M70" s="159">
        <v>8</v>
      </c>
      <c r="N70" s="160">
        <v>0</v>
      </c>
      <c r="O70" s="160">
        <v>1</v>
      </c>
      <c r="P70" s="160">
        <v>5</v>
      </c>
      <c r="Q70" s="160">
        <v>3</v>
      </c>
      <c r="R70" s="199">
        <v>1</v>
      </c>
      <c r="T70" s="16"/>
      <c r="U70" s="16"/>
      <c r="V70" s="16"/>
      <c r="W70" s="16"/>
      <c r="X70" s="16"/>
      <c r="Y70" s="16"/>
    </row>
    <row r="71" spans="2:25" s="155" customFormat="1" ht="16.2" customHeight="1" x14ac:dyDescent="0.2">
      <c r="B71" s="249" t="s">
        <v>271</v>
      </c>
      <c r="C71" s="250" t="s">
        <v>63</v>
      </c>
      <c r="D71" s="251" t="s">
        <v>64</v>
      </c>
      <c r="E71" s="252">
        <v>5</v>
      </c>
      <c r="F71" s="253">
        <v>0</v>
      </c>
      <c r="G71" s="252">
        <v>0</v>
      </c>
      <c r="H71" s="254">
        <v>0</v>
      </c>
      <c r="I71" s="254">
        <v>0</v>
      </c>
      <c r="J71" s="254">
        <v>1</v>
      </c>
      <c r="K71" s="253">
        <v>4</v>
      </c>
      <c r="L71" s="252">
        <v>0</v>
      </c>
      <c r="M71" s="253">
        <v>5</v>
      </c>
      <c r="N71" s="254">
        <v>0</v>
      </c>
      <c r="O71" s="254">
        <v>1</v>
      </c>
      <c r="P71" s="254">
        <v>2</v>
      </c>
      <c r="Q71" s="254">
        <v>0</v>
      </c>
      <c r="R71" s="255">
        <v>2</v>
      </c>
      <c r="T71" s="16"/>
      <c r="U71" s="16"/>
      <c r="V71" s="16"/>
      <c r="W71" s="16"/>
      <c r="X71" s="16"/>
      <c r="Y71" s="16"/>
    </row>
    <row r="72" spans="2:25" s="155" customFormat="1" ht="16.2" customHeight="1" x14ac:dyDescent="0.2">
      <c r="B72" s="161" t="s">
        <v>272</v>
      </c>
      <c r="C72" s="156" t="s">
        <v>66</v>
      </c>
      <c r="D72" s="157" t="s">
        <v>67</v>
      </c>
      <c r="E72" s="158">
        <v>3</v>
      </c>
      <c r="F72" s="159">
        <v>3</v>
      </c>
      <c r="G72" s="158">
        <v>0</v>
      </c>
      <c r="H72" s="160">
        <v>0</v>
      </c>
      <c r="I72" s="160">
        <v>1</v>
      </c>
      <c r="J72" s="160">
        <v>1</v>
      </c>
      <c r="K72" s="159">
        <v>4</v>
      </c>
      <c r="L72" s="158">
        <v>0</v>
      </c>
      <c r="M72" s="159">
        <v>6</v>
      </c>
      <c r="N72" s="160">
        <v>2</v>
      </c>
      <c r="O72" s="160">
        <v>1</v>
      </c>
      <c r="P72" s="160">
        <v>1</v>
      </c>
      <c r="Q72" s="160">
        <v>1</v>
      </c>
      <c r="R72" s="200">
        <v>1</v>
      </c>
      <c r="T72" s="16"/>
      <c r="U72" s="16"/>
      <c r="V72" s="16"/>
      <c r="W72" s="16"/>
      <c r="X72" s="16"/>
      <c r="Y72" s="16"/>
    </row>
    <row r="73" spans="2:25" s="155" customFormat="1" ht="16.2" customHeight="1" x14ac:dyDescent="0.2">
      <c r="B73" s="161" t="s">
        <v>273</v>
      </c>
      <c r="C73" s="156" t="s">
        <v>60</v>
      </c>
      <c r="D73" s="157" t="s">
        <v>61</v>
      </c>
      <c r="E73" s="158">
        <v>5</v>
      </c>
      <c r="F73" s="159">
        <v>5</v>
      </c>
      <c r="G73" s="158">
        <v>0</v>
      </c>
      <c r="H73" s="160">
        <v>0</v>
      </c>
      <c r="I73" s="160">
        <v>0</v>
      </c>
      <c r="J73" s="160">
        <v>1</v>
      </c>
      <c r="K73" s="159">
        <v>9</v>
      </c>
      <c r="L73" s="158">
        <v>1</v>
      </c>
      <c r="M73" s="159">
        <v>9</v>
      </c>
      <c r="N73" s="160">
        <v>0</v>
      </c>
      <c r="O73" s="160">
        <v>0</v>
      </c>
      <c r="P73" s="160">
        <v>6</v>
      </c>
      <c r="Q73" s="160">
        <v>3</v>
      </c>
      <c r="R73" s="200">
        <v>1</v>
      </c>
      <c r="T73" s="16"/>
      <c r="U73" s="16"/>
      <c r="V73" s="16"/>
      <c r="W73" s="16"/>
      <c r="X73" s="16"/>
      <c r="Y73" s="16"/>
    </row>
    <row r="74" spans="2:25" s="155" customFormat="1" ht="16.2" customHeight="1" x14ac:dyDescent="0.2">
      <c r="B74" s="161" t="s">
        <v>274</v>
      </c>
      <c r="C74" s="156" t="s">
        <v>66</v>
      </c>
      <c r="D74" s="157" t="s">
        <v>67</v>
      </c>
      <c r="E74" s="158">
        <v>3</v>
      </c>
      <c r="F74" s="159">
        <v>2</v>
      </c>
      <c r="G74" s="158">
        <v>0</v>
      </c>
      <c r="H74" s="160">
        <v>0</v>
      </c>
      <c r="I74" s="160">
        <v>1</v>
      </c>
      <c r="J74" s="160">
        <v>1</v>
      </c>
      <c r="K74" s="159">
        <v>3</v>
      </c>
      <c r="L74" s="158">
        <v>0</v>
      </c>
      <c r="M74" s="159">
        <v>5</v>
      </c>
      <c r="N74" s="160">
        <v>0</v>
      </c>
      <c r="O74" s="160">
        <v>2</v>
      </c>
      <c r="P74" s="160">
        <v>1</v>
      </c>
      <c r="Q74" s="160">
        <v>0</v>
      </c>
      <c r="R74" s="200">
        <v>2</v>
      </c>
      <c r="T74" s="16"/>
      <c r="U74" s="16"/>
      <c r="V74" s="16"/>
      <c r="W74" s="16"/>
      <c r="X74" s="16"/>
      <c r="Y74" s="16"/>
    </row>
    <row r="75" spans="2:25" s="155" customFormat="1" ht="16.2" customHeight="1" x14ac:dyDescent="0.2">
      <c r="B75" s="162"/>
      <c r="C75" s="163"/>
      <c r="D75" s="164"/>
      <c r="E75" s="165"/>
      <c r="F75" s="166"/>
      <c r="G75" s="165"/>
      <c r="H75" s="167"/>
      <c r="I75" s="167"/>
      <c r="J75" s="167"/>
      <c r="K75" s="166"/>
      <c r="L75" s="165"/>
      <c r="M75" s="166"/>
      <c r="N75" s="167"/>
      <c r="O75" s="167"/>
      <c r="P75" s="167"/>
      <c r="Q75" s="167"/>
      <c r="R75" s="201"/>
      <c r="T75" s="16"/>
      <c r="U75" s="16"/>
      <c r="V75" s="16"/>
      <c r="W75" s="16"/>
      <c r="X75" s="16"/>
      <c r="Y75" s="16"/>
    </row>
    <row r="76" spans="2:25" s="65" customFormat="1" ht="16.2" customHeight="1" thickBot="1" x14ac:dyDescent="0.25">
      <c r="B76" s="136"/>
      <c r="C76" s="137"/>
      <c r="D76" s="138"/>
      <c r="E76" s="139"/>
      <c r="F76" s="140"/>
      <c r="G76" s="139"/>
      <c r="H76" s="141"/>
      <c r="I76" s="141"/>
      <c r="J76" s="141"/>
      <c r="K76" s="140"/>
      <c r="L76" s="142"/>
      <c r="M76" s="143"/>
      <c r="N76" s="141"/>
      <c r="O76" s="141"/>
      <c r="P76" s="141"/>
      <c r="Q76" s="141"/>
      <c r="R76" s="202"/>
      <c r="T76" s="16"/>
      <c r="U76" s="16"/>
      <c r="V76" s="16"/>
      <c r="W76" s="16"/>
      <c r="X76" s="16"/>
      <c r="Y76" s="16"/>
    </row>
    <row r="77" spans="2:25" s="65" customFormat="1" ht="16.2" customHeight="1" thickBot="1" x14ac:dyDescent="0.25">
      <c r="B77" s="314" t="str">
        <f>"開催回数："&amp;COUNTA(D4:D76)&amp;"回"</f>
        <v>開催回数：71回</v>
      </c>
      <c r="C77" s="315"/>
      <c r="D77" s="72"/>
      <c r="E77" s="73">
        <f t="shared" ref="E77:R77" si="0">SUM(E4:E76)</f>
        <v>339</v>
      </c>
      <c r="F77" s="172">
        <f t="shared" si="0"/>
        <v>203</v>
      </c>
      <c r="G77" s="174">
        <f t="shared" si="0"/>
        <v>5</v>
      </c>
      <c r="H77" s="74">
        <f t="shared" si="0"/>
        <v>5</v>
      </c>
      <c r="I77" s="74">
        <f t="shared" si="0"/>
        <v>23</v>
      </c>
      <c r="J77" s="74">
        <f t="shared" si="0"/>
        <v>125</v>
      </c>
      <c r="K77" s="75">
        <f t="shared" si="0"/>
        <v>384</v>
      </c>
      <c r="L77" s="76">
        <f t="shared" si="0"/>
        <v>54</v>
      </c>
      <c r="M77" s="77">
        <f t="shared" si="0"/>
        <v>488</v>
      </c>
      <c r="N77" s="168">
        <f t="shared" si="0"/>
        <v>9</v>
      </c>
      <c r="O77" s="169">
        <f t="shared" si="0"/>
        <v>106</v>
      </c>
      <c r="P77" s="169">
        <f t="shared" si="0"/>
        <v>238</v>
      </c>
      <c r="Q77" s="169">
        <f t="shared" si="0"/>
        <v>165</v>
      </c>
      <c r="R77" s="194">
        <f t="shared" si="0"/>
        <v>24</v>
      </c>
      <c r="T77" s="16"/>
      <c r="U77" s="16"/>
      <c r="V77" s="16"/>
      <c r="W77" s="16"/>
      <c r="X77" s="16"/>
      <c r="Y77" s="16"/>
    </row>
    <row r="78" spans="2:25" s="65" customFormat="1" ht="15.6" customHeight="1" thickBot="1" x14ac:dyDescent="0.25">
      <c r="B78" s="78"/>
      <c r="C78" s="79"/>
      <c r="E78" s="47">
        <f>E77/$R$83</f>
        <v>0.62546125461254609</v>
      </c>
      <c r="F78" s="173">
        <f>F77/$R$83</f>
        <v>0.37453874538745385</v>
      </c>
      <c r="G78" s="175">
        <f>G77/$R$83</f>
        <v>9.2250922509225092E-3</v>
      </c>
      <c r="H78" s="45">
        <f t="shared" ref="H78:K78" si="1">H77/$R$83</f>
        <v>9.2250922509225092E-3</v>
      </c>
      <c r="I78" s="45">
        <f t="shared" si="1"/>
        <v>4.2435424354243544E-2</v>
      </c>
      <c r="J78" s="45">
        <f t="shared" si="1"/>
        <v>0.23062730627306274</v>
      </c>
      <c r="K78" s="46">
        <f t="shared" si="1"/>
        <v>0.70848708487084866</v>
      </c>
      <c r="N78" s="170">
        <f>N77/SUM($N$77:$R$77)</f>
        <v>1.6605166051660517E-2</v>
      </c>
      <c r="O78" s="171">
        <f t="shared" ref="O78:R78" si="2">O77/SUM($N$77:$R$77)</f>
        <v>0.19557195571955718</v>
      </c>
      <c r="P78" s="171">
        <f t="shared" si="2"/>
        <v>0.43911439114391143</v>
      </c>
      <c r="Q78" s="171">
        <f t="shared" si="2"/>
        <v>0.30442804428044279</v>
      </c>
      <c r="R78" s="203">
        <f t="shared" si="2"/>
        <v>4.4280442804428041E-2</v>
      </c>
      <c r="T78" s="16"/>
      <c r="U78" s="16"/>
      <c r="V78" s="16"/>
      <c r="W78" s="16"/>
      <c r="X78" s="16"/>
      <c r="Y78" s="16"/>
    </row>
    <row r="79" spans="2:25" s="18" customFormat="1" ht="15.6" customHeight="1" x14ac:dyDescent="0.2">
      <c r="R79" s="204"/>
      <c r="T79" s="16"/>
      <c r="U79" s="16"/>
      <c r="V79" s="16"/>
      <c r="W79" s="16"/>
      <c r="X79" s="16"/>
      <c r="Y79" s="16"/>
    </row>
    <row r="80" spans="2:25" ht="20.399999999999999" customHeight="1" thickBot="1" x14ac:dyDescent="0.25">
      <c r="C80" s="127" t="s">
        <v>129</v>
      </c>
      <c r="D80" s="117"/>
      <c r="E80" s="117"/>
      <c r="F80" s="117"/>
      <c r="G80" s="117"/>
      <c r="H80" s="117"/>
      <c r="I80" s="117"/>
      <c r="J80" s="117"/>
      <c r="K80" s="117"/>
      <c r="L80" s="117"/>
      <c r="M80" s="117"/>
      <c r="N80" s="117"/>
      <c r="O80" s="117"/>
      <c r="P80" s="117"/>
      <c r="Q80" s="117"/>
      <c r="R80" s="205"/>
    </row>
    <row r="81" spans="2:25" ht="20.399999999999999" customHeight="1" thickTop="1" x14ac:dyDescent="0.2">
      <c r="B81" s="16"/>
      <c r="C81" s="316" t="s">
        <v>44</v>
      </c>
      <c r="D81" s="316"/>
      <c r="E81" s="316"/>
      <c r="F81" s="317"/>
      <c r="G81" s="316" t="s">
        <v>42</v>
      </c>
      <c r="H81" s="316"/>
      <c r="I81" s="316"/>
      <c r="J81" s="316"/>
      <c r="K81" s="316" t="s">
        <v>43</v>
      </c>
      <c r="L81" s="316"/>
      <c r="M81" s="316"/>
      <c r="N81" s="317"/>
      <c r="O81" s="301" t="s">
        <v>168</v>
      </c>
      <c r="P81" s="302"/>
      <c r="Q81" s="302"/>
      <c r="R81" s="303"/>
    </row>
    <row r="82" spans="2:25" s="18" customFormat="1" ht="20.399999999999999" customHeight="1" thickBot="1" x14ac:dyDescent="0.25">
      <c r="C82" s="118" t="s">
        <v>45</v>
      </c>
      <c r="D82" s="119" t="s">
        <v>40</v>
      </c>
      <c r="E82" s="120" t="s">
        <v>41</v>
      </c>
      <c r="F82" s="121" t="s">
        <v>3</v>
      </c>
      <c r="G82" s="118" t="s">
        <v>45</v>
      </c>
      <c r="H82" s="119" t="s">
        <v>40</v>
      </c>
      <c r="I82" s="120" t="s">
        <v>41</v>
      </c>
      <c r="J82" s="122" t="s">
        <v>3</v>
      </c>
      <c r="K82" s="118" t="s">
        <v>45</v>
      </c>
      <c r="L82" s="119" t="s">
        <v>40</v>
      </c>
      <c r="M82" s="120" t="s">
        <v>41</v>
      </c>
      <c r="N82" s="121" t="s">
        <v>3</v>
      </c>
      <c r="O82" s="123" t="s">
        <v>46</v>
      </c>
      <c r="P82" s="124" t="s">
        <v>40</v>
      </c>
      <c r="Q82" s="125" t="s">
        <v>41</v>
      </c>
      <c r="R82" s="206" t="s">
        <v>47</v>
      </c>
      <c r="T82" s="16"/>
      <c r="U82" s="16"/>
      <c r="V82" s="16"/>
      <c r="W82" s="16"/>
      <c r="X82" s="16"/>
      <c r="Y82" s="16"/>
    </row>
    <row r="83" spans="2:25" s="17" customFormat="1" ht="20.399999999999999" customHeight="1" thickBot="1" x14ac:dyDescent="0.25">
      <c r="C83" s="145">
        <f>COUNTIF($C$4:$C$76,"東地区")</f>
        <v>23</v>
      </c>
      <c r="D83" s="146">
        <f>SUMIFS($E$4:$E$76,$C$4:$C$76,"東地区")</f>
        <v>111</v>
      </c>
      <c r="E83" s="147">
        <f>SUMIFS($F$4:$F$76,$C$4:$C$76,"東地区")</f>
        <v>34</v>
      </c>
      <c r="F83" s="148">
        <f>SUM(D83:E83)</f>
        <v>145</v>
      </c>
      <c r="G83" s="145">
        <f>COUNTIF($C$4:$C$76,"公民館")</f>
        <v>24</v>
      </c>
      <c r="H83" s="149">
        <f>SUMIFS($E$4:$E$76,$C$4:$C$76,"公民館")</f>
        <v>88</v>
      </c>
      <c r="I83" s="147">
        <f>SUMIFS($F$4:$F$76,$C$4:$C$76,"公民館")</f>
        <v>58</v>
      </c>
      <c r="J83" s="150">
        <f>SUM(H83:I83)</f>
        <v>146</v>
      </c>
      <c r="K83" s="145">
        <f>COUNTIF($C$4:$C$76,"北地区")</f>
        <v>24</v>
      </c>
      <c r="L83" s="149">
        <f>SUMIFS($E$4:$E$76,$C$4:$C$76,"北地区")</f>
        <v>140</v>
      </c>
      <c r="M83" s="147">
        <f>SUMIFS($F$4:$F$76,$C$4:$C$76,"北地区")</f>
        <v>111</v>
      </c>
      <c r="N83" s="148">
        <f>SUM(L83:M83)</f>
        <v>251</v>
      </c>
      <c r="O83" s="151">
        <f>G83+K83+C83</f>
        <v>71</v>
      </c>
      <c r="P83" s="149">
        <f>D83+H83+L83</f>
        <v>339</v>
      </c>
      <c r="Q83" s="147">
        <f>E83+I83+M83</f>
        <v>203</v>
      </c>
      <c r="R83" s="207">
        <f>F83+J83+N83</f>
        <v>542</v>
      </c>
      <c r="T83" s="16"/>
      <c r="U83" s="16"/>
      <c r="V83" s="16"/>
      <c r="W83" s="16"/>
      <c r="X83" s="16"/>
      <c r="Y83" s="16"/>
    </row>
    <row r="84" spans="2:25" ht="20.399999999999999" customHeight="1" thickBot="1" x14ac:dyDescent="0.25">
      <c r="B84" s="16"/>
      <c r="C84" s="126" t="s">
        <v>130</v>
      </c>
      <c r="D84" s="126"/>
      <c r="E84" s="126"/>
      <c r="F84" s="126"/>
      <c r="G84" s="126"/>
      <c r="H84" s="126"/>
      <c r="I84" s="126"/>
      <c r="J84" s="126"/>
      <c r="K84" s="126"/>
      <c r="L84" s="126"/>
      <c r="M84" s="126"/>
      <c r="N84" s="126"/>
      <c r="O84" s="126"/>
      <c r="P84" s="126"/>
      <c r="Q84" s="126"/>
      <c r="R84" s="208"/>
    </row>
    <row r="85" spans="2:25" s="65" customFormat="1" ht="20.399999999999999" customHeight="1" thickBot="1" x14ac:dyDescent="0.25">
      <c r="C85" s="297" t="s">
        <v>127</v>
      </c>
      <c r="D85" s="298"/>
      <c r="E85" s="299"/>
      <c r="F85" s="152">
        <f>SUMIFS(相談会集計!$U$4:$U$76,相談会集計!$C$4:$C$76,"東地区")</f>
        <v>238</v>
      </c>
      <c r="G85" s="297" t="s">
        <v>127</v>
      </c>
      <c r="H85" s="298"/>
      <c r="I85" s="299"/>
      <c r="J85" s="152">
        <f>SUMIFS(相談会集計!$U$4:$U$76,相談会集計!$C$4:$C$76,"公民館")</f>
        <v>179</v>
      </c>
      <c r="K85" s="297" t="s">
        <v>127</v>
      </c>
      <c r="L85" s="298"/>
      <c r="M85" s="299"/>
      <c r="N85" s="153">
        <f>SUMIFS(相談会集計!$U$4:$U$76,相談会集計!$C$4:$C$76,"北地区")</f>
        <v>300</v>
      </c>
      <c r="O85" s="300" t="s">
        <v>128</v>
      </c>
      <c r="P85" s="298"/>
      <c r="Q85" s="299"/>
      <c r="R85" s="209">
        <f>F85+J85+N85</f>
        <v>717</v>
      </c>
      <c r="T85" s="16"/>
      <c r="U85" s="16"/>
      <c r="V85" s="16"/>
      <c r="W85" s="16"/>
      <c r="X85" s="16"/>
      <c r="Y85" s="16"/>
    </row>
    <row r="86" spans="2:25" s="65" customFormat="1" ht="20.399999999999999" customHeight="1" x14ac:dyDescent="0.2">
      <c r="B86" s="78"/>
      <c r="C86" s="134"/>
      <c r="D86" s="134"/>
      <c r="E86" s="134"/>
      <c r="F86" s="135"/>
      <c r="G86" s="134"/>
      <c r="H86" s="134"/>
      <c r="I86" s="134"/>
      <c r="J86" s="135"/>
      <c r="K86" s="134"/>
      <c r="L86" s="134"/>
      <c r="M86" s="134"/>
      <c r="N86" s="135"/>
      <c r="O86" s="289" t="s">
        <v>186</v>
      </c>
      <c r="P86" s="290"/>
      <c r="Q86" s="293" t="str">
        <f>"相談者＝"&amp;ROUND(R83/O83,1)&amp;"人"</f>
        <v>相談者＝7.6人</v>
      </c>
      <c r="R86" s="294"/>
      <c r="T86" s="16"/>
      <c r="U86" s="16"/>
      <c r="V86" s="16"/>
      <c r="W86" s="16"/>
      <c r="X86" s="16"/>
      <c r="Y86" s="16"/>
    </row>
    <row r="87" spans="2:25" s="65" customFormat="1" ht="20.399999999999999" customHeight="1" thickBot="1" x14ac:dyDescent="0.25">
      <c r="B87" s="78"/>
      <c r="H87" s="117"/>
      <c r="I87" s="117"/>
      <c r="J87" s="117"/>
      <c r="K87" s="117"/>
      <c r="L87" s="117"/>
      <c r="M87" s="117"/>
      <c r="N87" s="117"/>
      <c r="O87" s="291"/>
      <c r="P87" s="292"/>
      <c r="Q87" s="295" t="str">
        <f>"件数＝"&amp;ROUND(R85/O83,1)&amp;"件"</f>
        <v>件数＝10.1件</v>
      </c>
      <c r="R87" s="296"/>
      <c r="T87" s="16"/>
      <c r="U87" s="16"/>
      <c r="V87" s="16"/>
      <c r="W87" s="16"/>
      <c r="X87" s="16"/>
      <c r="Y87" s="16"/>
    </row>
    <row r="88" spans="2:25" s="65" customFormat="1" ht="18" customHeight="1" thickTop="1" x14ac:dyDescent="0.2">
      <c r="B88" s="78"/>
      <c r="H88" s="117"/>
      <c r="I88" s="117"/>
      <c r="J88" s="117"/>
      <c r="K88" s="117"/>
      <c r="L88" s="117"/>
      <c r="M88" s="117"/>
      <c r="N88" s="117"/>
      <c r="O88" s="134"/>
      <c r="P88" s="134"/>
      <c r="Q88" s="144"/>
      <c r="R88" s="210"/>
      <c r="T88" s="16"/>
      <c r="U88" s="16"/>
      <c r="V88" s="16"/>
      <c r="W88" s="16"/>
      <c r="X88" s="16"/>
      <c r="Y88" s="16"/>
    </row>
    <row r="89" spans="2:25" s="65" customFormat="1" ht="18" customHeight="1" x14ac:dyDescent="0.2">
      <c r="B89" s="78"/>
      <c r="H89" s="117"/>
      <c r="I89" s="117"/>
      <c r="J89" s="117"/>
      <c r="K89" s="117"/>
      <c r="L89" s="117"/>
      <c r="M89" s="117"/>
      <c r="N89" s="117"/>
      <c r="O89" s="134"/>
      <c r="P89" s="134"/>
      <c r="Q89" s="144"/>
      <c r="R89" s="210"/>
      <c r="T89" s="16"/>
      <c r="U89" s="16"/>
      <c r="V89" s="16"/>
      <c r="W89" s="16"/>
      <c r="X89" s="16"/>
      <c r="Y89" s="16"/>
    </row>
    <row r="90" spans="2:25" ht="20.399999999999999" customHeight="1" thickBot="1" x14ac:dyDescent="0.25">
      <c r="B90" s="16"/>
      <c r="C90" s="127" t="s">
        <v>170</v>
      </c>
      <c r="D90" s="117"/>
      <c r="G90" s="127" t="s">
        <v>169</v>
      </c>
      <c r="H90" s="117"/>
      <c r="I90" s="117"/>
      <c r="J90" s="117"/>
      <c r="K90" s="117"/>
      <c r="M90" s="127" t="s">
        <v>175</v>
      </c>
      <c r="N90" s="117"/>
      <c r="O90" s="117"/>
      <c r="P90" s="117"/>
      <c r="Q90" s="117"/>
      <c r="R90" s="205"/>
    </row>
    <row r="91" spans="2:25" ht="15.6" customHeight="1" x14ac:dyDescent="0.2">
      <c r="B91" s="16"/>
      <c r="C91" s="190" t="s">
        <v>40</v>
      </c>
      <c r="D91" s="191" t="s">
        <v>41</v>
      </c>
      <c r="G91" s="183" t="s">
        <v>163</v>
      </c>
      <c r="H91" s="184" t="s">
        <v>164</v>
      </c>
      <c r="I91" s="185" t="s">
        <v>165</v>
      </c>
      <c r="J91" s="185" t="s">
        <v>166</v>
      </c>
      <c r="K91" s="186" t="s">
        <v>167</v>
      </c>
      <c r="M91" s="176" t="s">
        <v>22</v>
      </c>
      <c r="N91" s="177" t="s">
        <v>162</v>
      </c>
      <c r="O91" s="178" t="s">
        <v>24</v>
      </c>
      <c r="P91" s="178" t="s">
        <v>39</v>
      </c>
      <c r="Q91" s="179">
        <v>10</v>
      </c>
    </row>
    <row r="92" spans="2:25" s="154" customFormat="1" ht="15.6" customHeight="1" thickBot="1" x14ac:dyDescent="0.25">
      <c r="C92" s="192">
        <f>E77</f>
        <v>339</v>
      </c>
      <c r="D92" s="193">
        <f>F77</f>
        <v>203</v>
      </c>
      <c r="E92" s="127" t="s">
        <v>171</v>
      </c>
      <c r="G92" s="187">
        <f>G77</f>
        <v>5</v>
      </c>
      <c r="H92" s="188">
        <f t="shared" ref="H92:K92" si="3">H77</f>
        <v>5</v>
      </c>
      <c r="I92" s="188">
        <f t="shared" si="3"/>
        <v>23</v>
      </c>
      <c r="J92" s="188">
        <f t="shared" si="3"/>
        <v>125</v>
      </c>
      <c r="K92" s="189">
        <f t="shared" si="3"/>
        <v>384</v>
      </c>
      <c r="L92" s="127" t="s">
        <v>171</v>
      </c>
      <c r="M92" s="180">
        <f>N77</f>
        <v>9</v>
      </c>
      <c r="N92" s="181">
        <f t="shared" ref="N92:Q92" si="4">O77</f>
        <v>106</v>
      </c>
      <c r="O92" s="181">
        <f t="shared" si="4"/>
        <v>238</v>
      </c>
      <c r="P92" s="181">
        <f t="shared" si="4"/>
        <v>165</v>
      </c>
      <c r="Q92" s="182">
        <f t="shared" si="4"/>
        <v>24</v>
      </c>
      <c r="R92" s="211" t="s">
        <v>262</v>
      </c>
      <c r="T92" s="16"/>
      <c r="U92" s="16"/>
      <c r="V92" s="16"/>
      <c r="W92" s="16"/>
      <c r="X92" s="16"/>
      <c r="Y92" s="16"/>
    </row>
    <row r="93" spans="2:25" ht="15.6" customHeight="1" x14ac:dyDescent="0.2">
      <c r="B93" s="16"/>
      <c r="C93" s="16"/>
      <c r="H93" s="17"/>
      <c r="I93" s="43"/>
    </row>
    <row r="94" spans="2:25" ht="15.6" customHeight="1" x14ac:dyDescent="0.2">
      <c r="B94" s="16"/>
      <c r="C94" s="16"/>
      <c r="H94" s="17"/>
      <c r="I94" s="43"/>
    </row>
    <row r="95" spans="2:25" ht="15.6" customHeight="1" x14ac:dyDescent="0.2">
      <c r="B95" s="16"/>
      <c r="C95" s="16"/>
      <c r="H95" s="17"/>
      <c r="I95" s="43"/>
    </row>
    <row r="96" spans="2:25" ht="15.6" customHeight="1" x14ac:dyDescent="0.2">
      <c r="B96" s="16"/>
      <c r="C96" s="16"/>
      <c r="H96" s="17"/>
      <c r="I96" s="18"/>
    </row>
    <row r="97" spans="2:18" x14ac:dyDescent="0.2">
      <c r="B97" s="16"/>
      <c r="C97" s="16"/>
      <c r="H97" s="17"/>
      <c r="I97" s="18"/>
    </row>
    <row r="98" spans="2:18" x14ac:dyDescent="0.2">
      <c r="B98" s="16"/>
      <c r="C98" s="16"/>
      <c r="H98" s="17"/>
      <c r="I98" s="18"/>
    </row>
    <row r="99" spans="2:18" x14ac:dyDescent="0.2">
      <c r="B99" s="16"/>
      <c r="C99" s="16"/>
      <c r="H99" s="17"/>
      <c r="I99" s="18"/>
      <c r="R99" s="16"/>
    </row>
    <row r="100" spans="2:18" x14ac:dyDescent="0.2">
      <c r="B100" s="16"/>
      <c r="C100" s="16"/>
      <c r="H100" s="17"/>
      <c r="I100" s="18"/>
      <c r="R100" s="16"/>
    </row>
    <row r="101" spans="2:18" x14ac:dyDescent="0.2">
      <c r="B101" s="16"/>
      <c r="C101" s="16"/>
      <c r="H101" s="17"/>
      <c r="I101" s="18"/>
      <c r="R101" s="16"/>
    </row>
    <row r="102" spans="2:18" x14ac:dyDescent="0.2">
      <c r="B102" s="16"/>
      <c r="C102" s="16"/>
      <c r="H102" s="17"/>
      <c r="I102" s="18"/>
      <c r="R102" s="16"/>
    </row>
    <row r="103" spans="2:18" x14ac:dyDescent="0.2">
      <c r="B103" s="16"/>
      <c r="C103" s="16"/>
      <c r="H103" s="17"/>
      <c r="I103" s="18"/>
      <c r="R103" s="16"/>
    </row>
    <row r="104" spans="2:18" x14ac:dyDescent="0.2">
      <c r="B104" s="16"/>
      <c r="C104" s="16"/>
      <c r="H104" s="17"/>
      <c r="I104" s="18"/>
      <c r="R104" s="16"/>
    </row>
    <row r="105" spans="2:18" x14ac:dyDescent="0.2">
      <c r="B105" s="16"/>
      <c r="C105" s="16"/>
      <c r="H105" s="17"/>
      <c r="I105" s="18"/>
      <c r="R105" s="16"/>
    </row>
    <row r="106" spans="2:18" x14ac:dyDescent="0.2">
      <c r="B106" s="16"/>
      <c r="C106" s="16"/>
      <c r="H106" s="17"/>
      <c r="I106" s="18"/>
      <c r="R106" s="16"/>
    </row>
    <row r="107" spans="2:18" x14ac:dyDescent="0.2">
      <c r="B107" s="16"/>
      <c r="C107" s="16"/>
      <c r="H107" s="17"/>
      <c r="I107" s="18"/>
      <c r="R107" s="16"/>
    </row>
    <row r="108" spans="2:18" x14ac:dyDescent="0.2">
      <c r="B108" s="16"/>
      <c r="C108" s="16"/>
      <c r="H108" s="17"/>
      <c r="I108" s="18"/>
      <c r="R108" s="16"/>
    </row>
    <row r="109" spans="2:18" x14ac:dyDescent="0.2">
      <c r="B109" s="16"/>
      <c r="C109" s="16"/>
      <c r="H109" s="17"/>
      <c r="I109" s="18"/>
      <c r="R109" s="16"/>
    </row>
    <row r="110" spans="2:18" x14ac:dyDescent="0.2">
      <c r="B110" s="16"/>
      <c r="C110" s="16"/>
      <c r="H110" s="17"/>
      <c r="I110" s="18"/>
      <c r="R110" s="16"/>
    </row>
    <row r="111" spans="2:18" x14ac:dyDescent="0.2">
      <c r="B111" s="16"/>
      <c r="C111" s="16"/>
      <c r="H111" s="17"/>
      <c r="I111" s="18"/>
      <c r="R111" s="16"/>
    </row>
    <row r="112" spans="2:18" x14ac:dyDescent="0.2">
      <c r="B112" s="16"/>
      <c r="C112" s="16"/>
      <c r="H112" s="17"/>
      <c r="I112" s="18"/>
      <c r="R112" s="16"/>
    </row>
    <row r="113" spans="2:18" ht="18" thickBot="1" x14ac:dyDescent="0.25">
      <c r="B113" s="16"/>
      <c r="C113" s="212" t="s">
        <v>187</v>
      </c>
      <c r="D113" s="212"/>
      <c r="E113" s="212"/>
      <c r="F113" s="212"/>
      <c r="G113" s="212"/>
      <c r="H113" s="212"/>
      <c r="I113" s="213"/>
      <c r="K113" s="214"/>
      <c r="L113" s="213"/>
      <c r="M113" s="214"/>
      <c r="N113" s="213"/>
      <c r="O113" s="214"/>
      <c r="P113" s="213"/>
      <c r="Q113" s="213" t="s">
        <v>277</v>
      </c>
      <c r="R113" s="16"/>
    </row>
    <row r="114" spans="2:18" ht="18" thickBot="1" x14ac:dyDescent="0.25">
      <c r="B114" s="16"/>
      <c r="C114" s="215" t="s">
        <v>188</v>
      </c>
      <c r="D114" s="216" t="s">
        <v>189</v>
      </c>
      <c r="E114" s="217" t="s">
        <v>190</v>
      </c>
      <c r="F114" s="217" t="s">
        <v>191</v>
      </c>
      <c r="G114" s="217" t="s">
        <v>192</v>
      </c>
      <c r="H114" s="217" t="s">
        <v>193</v>
      </c>
      <c r="I114" s="217" t="s">
        <v>194</v>
      </c>
      <c r="J114" s="217" t="s">
        <v>195</v>
      </c>
      <c r="K114" s="217" t="s">
        <v>196</v>
      </c>
      <c r="L114" s="217" t="s">
        <v>197</v>
      </c>
      <c r="M114" s="217" t="s">
        <v>198</v>
      </c>
      <c r="N114" s="217" t="s">
        <v>199</v>
      </c>
      <c r="O114" s="218" t="s">
        <v>200</v>
      </c>
      <c r="P114" s="219" t="s">
        <v>201</v>
      </c>
      <c r="Q114" s="220" t="s">
        <v>202</v>
      </c>
      <c r="R114" s="16"/>
    </row>
    <row r="115" spans="2:18" ht="17.399999999999999" x14ac:dyDescent="0.2">
      <c r="B115" s="16"/>
      <c r="C115" s="221" t="s">
        <v>203</v>
      </c>
      <c r="D115" s="222">
        <v>13</v>
      </c>
      <c r="E115" s="223">
        <v>9</v>
      </c>
      <c r="F115" s="223">
        <v>18</v>
      </c>
      <c r="G115" s="223">
        <v>13</v>
      </c>
      <c r="H115" s="223">
        <v>11</v>
      </c>
      <c r="I115" s="223">
        <v>10</v>
      </c>
      <c r="J115" s="223">
        <v>13</v>
      </c>
      <c r="K115" s="223">
        <v>12</v>
      </c>
      <c r="L115" s="223">
        <v>13</v>
      </c>
      <c r="M115" s="223">
        <v>12</v>
      </c>
      <c r="N115" s="223">
        <v>16</v>
      </c>
      <c r="O115" s="224">
        <v>5</v>
      </c>
      <c r="P115" s="225">
        <f>SUM(D115:O115)</f>
        <v>145</v>
      </c>
      <c r="Q115" s="226">
        <f>P115/$C$83</f>
        <v>6.3043478260869561</v>
      </c>
      <c r="R115" s="16"/>
    </row>
    <row r="116" spans="2:18" ht="17.399999999999999" x14ac:dyDescent="0.2">
      <c r="B116" s="16"/>
      <c r="C116" s="227" t="s">
        <v>204</v>
      </c>
      <c r="D116" s="228">
        <v>10</v>
      </c>
      <c r="E116" s="229">
        <v>14</v>
      </c>
      <c r="F116" s="229">
        <v>18</v>
      </c>
      <c r="G116" s="229">
        <v>13</v>
      </c>
      <c r="H116" s="229">
        <v>10</v>
      </c>
      <c r="I116" s="229">
        <v>16</v>
      </c>
      <c r="J116" s="229">
        <v>17</v>
      </c>
      <c r="K116" s="229">
        <v>13</v>
      </c>
      <c r="L116" s="229">
        <v>9</v>
      </c>
      <c r="M116" s="229">
        <v>6</v>
      </c>
      <c r="N116" s="229">
        <v>9</v>
      </c>
      <c r="O116" s="230">
        <v>11</v>
      </c>
      <c r="P116" s="231">
        <f>SUM(D116:O116)</f>
        <v>146</v>
      </c>
      <c r="Q116" s="232">
        <f>P116/$G$83</f>
        <v>6.083333333333333</v>
      </c>
      <c r="R116" s="16"/>
    </row>
    <row r="117" spans="2:18" ht="18" thickBot="1" x14ac:dyDescent="0.25">
      <c r="B117" s="16"/>
      <c r="C117" s="233" t="s">
        <v>205</v>
      </c>
      <c r="D117" s="234">
        <v>15</v>
      </c>
      <c r="E117" s="235">
        <v>23</v>
      </c>
      <c r="F117" s="235">
        <v>18</v>
      </c>
      <c r="G117" s="235">
        <v>20</v>
      </c>
      <c r="H117" s="235">
        <v>15</v>
      </c>
      <c r="I117" s="235">
        <v>22</v>
      </c>
      <c r="J117" s="235">
        <v>27</v>
      </c>
      <c r="K117" s="235">
        <v>27</v>
      </c>
      <c r="L117" s="235">
        <v>29</v>
      </c>
      <c r="M117" s="235">
        <v>19</v>
      </c>
      <c r="N117" s="235">
        <v>16</v>
      </c>
      <c r="O117" s="236">
        <v>20</v>
      </c>
      <c r="P117" s="237">
        <f>SUM(D117:O117)</f>
        <v>251</v>
      </c>
      <c r="Q117" s="238">
        <f>P117/$K$83</f>
        <v>10.458333333333334</v>
      </c>
      <c r="R117" s="16"/>
    </row>
    <row r="118" spans="2:18" ht="18" thickBot="1" x14ac:dyDescent="0.25">
      <c r="B118" s="16"/>
      <c r="C118" s="219" t="s">
        <v>201</v>
      </c>
      <c r="D118" s="239">
        <f t="shared" ref="D118:O118" si="5">SUM(D115:D117)</f>
        <v>38</v>
      </c>
      <c r="E118" s="239">
        <f t="shared" si="5"/>
        <v>46</v>
      </c>
      <c r="F118" s="239">
        <f t="shared" si="5"/>
        <v>54</v>
      </c>
      <c r="G118" s="239">
        <f t="shared" si="5"/>
        <v>46</v>
      </c>
      <c r="H118" s="239">
        <f t="shared" si="5"/>
        <v>36</v>
      </c>
      <c r="I118" s="239">
        <f t="shared" si="5"/>
        <v>48</v>
      </c>
      <c r="J118" s="239">
        <f t="shared" si="5"/>
        <v>57</v>
      </c>
      <c r="K118" s="239">
        <f t="shared" si="5"/>
        <v>52</v>
      </c>
      <c r="L118" s="239">
        <f t="shared" si="5"/>
        <v>51</v>
      </c>
      <c r="M118" s="239">
        <f t="shared" si="5"/>
        <v>37</v>
      </c>
      <c r="N118" s="239">
        <f t="shared" si="5"/>
        <v>41</v>
      </c>
      <c r="O118" s="240">
        <f t="shared" si="5"/>
        <v>36</v>
      </c>
      <c r="P118" s="241">
        <f>SUM(D118:O118)</f>
        <v>542</v>
      </c>
      <c r="Q118" s="242">
        <f>P118/$O$83</f>
        <v>7.6338028169014081</v>
      </c>
      <c r="R118" s="16"/>
    </row>
  </sheetData>
  <mergeCells count="20">
    <mergeCell ref="O81:R81"/>
    <mergeCell ref="C1:Q1"/>
    <mergeCell ref="B2:B3"/>
    <mergeCell ref="C2:C3"/>
    <mergeCell ref="D2:D3"/>
    <mergeCell ref="N2:R2"/>
    <mergeCell ref="B77:C77"/>
    <mergeCell ref="G81:J81"/>
    <mergeCell ref="K81:N81"/>
    <mergeCell ref="C81:F81"/>
    <mergeCell ref="E2:F2"/>
    <mergeCell ref="G2:K2"/>
    <mergeCell ref="L2:M2"/>
    <mergeCell ref="O86:P87"/>
    <mergeCell ref="Q86:R86"/>
    <mergeCell ref="Q87:R87"/>
    <mergeCell ref="C85:E85"/>
    <mergeCell ref="G85:I85"/>
    <mergeCell ref="K85:M85"/>
    <mergeCell ref="O85:Q85"/>
  </mergeCells>
  <phoneticPr fontId="4"/>
  <pageMargins left="0.44" right="0.21" top="0.54" bottom="0.49" header="0.3" footer="0.3"/>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17"/>
  <sheetViews>
    <sheetView showGridLines="0" topLeftCell="A190" zoomScale="90" zoomScaleNormal="90" workbookViewId="0">
      <selection activeCell="D211" sqref="D211"/>
    </sheetView>
  </sheetViews>
  <sheetFormatPr defaultColWidth="9" defaultRowHeight="15" customHeight="1" x14ac:dyDescent="0.2"/>
  <cols>
    <col min="1" max="1" width="1.21875" style="41" customWidth="1"/>
    <col min="2" max="2" width="2.77734375" style="41" customWidth="1"/>
    <col min="3" max="3" width="3.88671875" style="116" customWidth="1"/>
    <col min="4" max="4" width="85.6640625" style="42" customWidth="1"/>
    <col min="5" max="5" width="3.88671875" style="40" customWidth="1"/>
    <col min="6" max="16384" width="9" style="41"/>
  </cols>
  <sheetData>
    <row r="1" spans="3:5" s="39" customFormat="1" ht="22.95" customHeight="1" thickBot="1" x14ac:dyDescent="0.25">
      <c r="C1" s="105"/>
      <c r="D1" s="82" t="s">
        <v>52</v>
      </c>
      <c r="E1" s="38"/>
    </row>
    <row r="2" spans="3:5" ht="15.6" customHeight="1" x14ac:dyDescent="0.2">
      <c r="C2" s="106" t="s">
        <v>25</v>
      </c>
      <c r="D2" s="34" t="s">
        <v>53</v>
      </c>
    </row>
    <row r="3" spans="3:5" ht="15.6" customHeight="1" x14ac:dyDescent="0.2">
      <c r="C3" s="107"/>
      <c r="D3" s="35" t="s">
        <v>71</v>
      </c>
    </row>
    <row r="4" spans="3:5" ht="15.6" customHeight="1" x14ac:dyDescent="0.2">
      <c r="C4" s="108"/>
      <c r="D4" s="36"/>
    </row>
    <row r="5" spans="3:5" ht="15.6" customHeight="1" x14ac:dyDescent="0.2">
      <c r="C5" s="109" t="s">
        <v>25</v>
      </c>
      <c r="D5" s="37" t="s">
        <v>54</v>
      </c>
    </row>
    <row r="6" spans="3:5" ht="15.6" customHeight="1" x14ac:dyDescent="0.2">
      <c r="C6" s="107"/>
      <c r="D6" s="35" t="s">
        <v>71</v>
      </c>
    </row>
    <row r="7" spans="3:5" ht="15.6" customHeight="1" x14ac:dyDescent="0.2">
      <c r="C7" s="108"/>
      <c r="D7" s="36"/>
    </row>
    <row r="8" spans="3:5" ht="15.6" customHeight="1" x14ac:dyDescent="0.2">
      <c r="C8" s="109" t="s">
        <v>25</v>
      </c>
      <c r="D8" s="37" t="s">
        <v>55</v>
      </c>
    </row>
    <row r="9" spans="3:5" ht="15.6" customHeight="1" x14ac:dyDescent="0.2">
      <c r="C9" s="107"/>
      <c r="D9" s="35" t="s">
        <v>73</v>
      </c>
    </row>
    <row r="10" spans="3:5" ht="15.6" customHeight="1" x14ac:dyDescent="0.2">
      <c r="C10" s="108"/>
      <c r="D10" s="36"/>
    </row>
    <row r="11" spans="3:5" ht="15.6" customHeight="1" x14ac:dyDescent="0.2">
      <c r="C11" s="109" t="s">
        <v>25</v>
      </c>
      <c r="D11" s="37" t="s">
        <v>56</v>
      </c>
    </row>
    <row r="12" spans="3:5" ht="15.6" customHeight="1" x14ac:dyDescent="0.2">
      <c r="C12" s="107"/>
      <c r="D12" s="35" t="s">
        <v>71</v>
      </c>
    </row>
    <row r="13" spans="3:5" ht="15.6" customHeight="1" x14ac:dyDescent="0.2">
      <c r="C13" s="108"/>
      <c r="D13" s="36"/>
    </row>
    <row r="14" spans="3:5" ht="15.6" customHeight="1" x14ac:dyDescent="0.2">
      <c r="C14" s="109" t="s">
        <v>25</v>
      </c>
      <c r="D14" s="37" t="s">
        <v>57</v>
      </c>
    </row>
    <row r="15" spans="3:5" ht="15.6" customHeight="1" x14ac:dyDescent="0.2">
      <c r="C15" s="107"/>
      <c r="D15" s="35" t="s">
        <v>71</v>
      </c>
    </row>
    <row r="16" spans="3:5" ht="15.6" customHeight="1" x14ac:dyDescent="0.2">
      <c r="C16" s="108"/>
      <c r="D16" s="36"/>
    </row>
    <row r="17" spans="3:4" ht="15.6" customHeight="1" x14ac:dyDescent="0.2">
      <c r="C17" s="109" t="s">
        <v>25</v>
      </c>
      <c r="D17" s="37" t="s">
        <v>58</v>
      </c>
    </row>
    <row r="18" spans="3:4" ht="31.2" customHeight="1" x14ac:dyDescent="0.2">
      <c r="C18" s="107"/>
      <c r="D18" s="35" t="s">
        <v>72</v>
      </c>
    </row>
    <row r="19" spans="3:4" ht="15.6" customHeight="1" x14ac:dyDescent="0.2">
      <c r="C19" s="108"/>
      <c r="D19" s="36"/>
    </row>
    <row r="20" spans="3:4" ht="15" customHeight="1" x14ac:dyDescent="0.2">
      <c r="C20" s="109" t="s">
        <v>25</v>
      </c>
      <c r="D20" s="90" t="s">
        <v>80</v>
      </c>
    </row>
    <row r="21" spans="3:4" ht="118.8" customHeight="1" x14ac:dyDescent="0.2">
      <c r="C21" s="107"/>
      <c r="D21" s="89" t="s">
        <v>88</v>
      </c>
    </row>
    <row r="22" spans="3:4" ht="19.2" customHeight="1" x14ac:dyDescent="0.2">
      <c r="C22" s="108"/>
      <c r="D22" s="36"/>
    </row>
    <row r="23" spans="3:4" ht="15" customHeight="1" x14ac:dyDescent="0.2">
      <c r="C23" s="109" t="s">
        <v>25</v>
      </c>
      <c r="D23" s="90" t="s">
        <v>81</v>
      </c>
    </row>
    <row r="24" spans="3:4" ht="15" customHeight="1" x14ac:dyDescent="0.2">
      <c r="C24" s="107"/>
      <c r="D24" s="89" t="s">
        <v>82</v>
      </c>
    </row>
    <row r="25" spans="3:4" ht="15" customHeight="1" x14ac:dyDescent="0.2">
      <c r="C25" s="108"/>
      <c r="D25" s="36"/>
    </row>
    <row r="26" spans="3:4" ht="15" customHeight="1" x14ac:dyDescent="0.2">
      <c r="C26" s="109" t="s">
        <v>25</v>
      </c>
      <c r="D26" s="90" t="s">
        <v>83</v>
      </c>
    </row>
    <row r="27" spans="3:4" ht="15" customHeight="1" x14ac:dyDescent="0.2">
      <c r="C27" s="107"/>
      <c r="D27" s="89" t="s">
        <v>89</v>
      </c>
    </row>
    <row r="28" spans="3:4" ht="15" customHeight="1" x14ac:dyDescent="0.2">
      <c r="C28" s="108"/>
      <c r="D28" s="36"/>
    </row>
    <row r="29" spans="3:4" ht="15" customHeight="1" x14ac:dyDescent="0.2">
      <c r="C29" s="109" t="s">
        <v>25</v>
      </c>
      <c r="D29" s="90" t="s">
        <v>84</v>
      </c>
    </row>
    <row r="30" spans="3:4" ht="15" customHeight="1" x14ac:dyDescent="0.2">
      <c r="C30" s="107"/>
      <c r="D30" s="91" t="s">
        <v>82</v>
      </c>
    </row>
    <row r="31" spans="3:4" ht="15" customHeight="1" x14ac:dyDescent="0.2">
      <c r="C31" s="108"/>
      <c r="D31" s="36"/>
    </row>
    <row r="32" spans="3:4" ht="15" customHeight="1" x14ac:dyDescent="0.2">
      <c r="C32" s="109" t="s">
        <v>25</v>
      </c>
      <c r="D32" s="90" t="s">
        <v>85</v>
      </c>
    </row>
    <row r="33" spans="3:7" ht="15" customHeight="1" x14ac:dyDescent="0.2">
      <c r="C33" s="107"/>
      <c r="D33" s="89" t="s">
        <v>86</v>
      </c>
    </row>
    <row r="34" spans="3:7" ht="15" customHeight="1" x14ac:dyDescent="0.2">
      <c r="C34" s="108"/>
      <c r="D34" s="92"/>
    </row>
    <row r="35" spans="3:7" ht="15" customHeight="1" x14ac:dyDescent="0.2">
      <c r="C35" s="109" t="s">
        <v>25</v>
      </c>
      <c r="D35" s="90" t="s">
        <v>87</v>
      </c>
    </row>
    <row r="36" spans="3:7" ht="15" customHeight="1" x14ac:dyDescent="0.2">
      <c r="C36" s="107"/>
      <c r="D36" s="91" t="s">
        <v>82</v>
      </c>
    </row>
    <row r="37" spans="3:7" ht="15" customHeight="1" thickBot="1" x14ac:dyDescent="0.25">
      <c r="C37" s="110"/>
      <c r="D37" s="93"/>
    </row>
    <row r="38" spans="3:7" s="94" customFormat="1" ht="21" customHeight="1" x14ac:dyDescent="0.2">
      <c r="C38" s="111" t="s">
        <v>25</v>
      </c>
      <c r="D38" s="95" t="s">
        <v>112</v>
      </c>
    </row>
    <row r="39" spans="3:7" s="96" customFormat="1" ht="16.8" customHeight="1" x14ac:dyDescent="0.2">
      <c r="C39" s="112"/>
      <c r="D39" s="97" t="s">
        <v>113</v>
      </c>
      <c r="F39" s="94"/>
      <c r="G39" s="94"/>
    </row>
    <row r="40" spans="3:7" s="96" customFormat="1" ht="17.399999999999999" customHeight="1" x14ac:dyDescent="0.2">
      <c r="C40" s="113"/>
      <c r="D40" s="98"/>
      <c r="F40" s="94"/>
      <c r="G40" s="94"/>
    </row>
    <row r="41" spans="3:7" s="94" customFormat="1" ht="17.399999999999999" customHeight="1" x14ac:dyDescent="0.2">
      <c r="C41" s="114" t="s">
        <v>25</v>
      </c>
      <c r="D41" s="99" t="s">
        <v>114</v>
      </c>
    </row>
    <row r="42" spans="3:7" s="96" customFormat="1" ht="28.2" customHeight="1" x14ac:dyDescent="0.2">
      <c r="C42" s="112"/>
      <c r="D42" s="97" t="s">
        <v>115</v>
      </c>
      <c r="F42" s="94"/>
      <c r="G42" s="94"/>
    </row>
    <row r="43" spans="3:7" s="96" customFormat="1" ht="18" customHeight="1" x14ac:dyDescent="0.2">
      <c r="C43" s="113"/>
      <c r="D43" s="98"/>
      <c r="F43" s="94"/>
      <c r="G43" s="94"/>
    </row>
    <row r="44" spans="3:7" s="94" customFormat="1" ht="17.399999999999999" customHeight="1" x14ac:dyDescent="0.2">
      <c r="C44" s="111" t="s">
        <v>25</v>
      </c>
      <c r="D44" s="99" t="s">
        <v>116</v>
      </c>
    </row>
    <row r="45" spans="3:7" s="96" customFormat="1" ht="44.4" customHeight="1" x14ac:dyDescent="0.2">
      <c r="C45" s="112"/>
      <c r="D45" s="97" t="s">
        <v>117</v>
      </c>
      <c r="F45" s="94"/>
      <c r="G45" s="94"/>
    </row>
    <row r="46" spans="3:7" s="96" customFormat="1" ht="17.399999999999999" customHeight="1" x14ac:dyDescent="0.2">
      <c r="C46" s="115"/>
      <c r="D46" s="98"/>
      <c r="F46" s="94"/>
      <c r="G46" s="94"/>
    </row>
    <row r="47" spans="3:7" s="94" customFormat="1" ht="17.399999999999999" customHeight="1" x14ac:dyDescent="0.2">
      <c r="C47" s="114" t="s">
        <v>25</v>
      </c>
      <c r="D47" s="99" t="s">
        <v>118</v>
      </c>
    </row>
    <row r="48" spans="3:7" s="96" customFormat="1" ht="19.8" customHeight="1" x14ac:dyDescent="0.2">
      <c r="C48" s="112"/>
      <c r="D48" s="100" t="s">
        <v>119</v>
      </c>
      <c r="E48" s="94"/>
      <c r="F48" s="94"/>
      <c r="G48" s="94"/>
    </row>
    <row r="49" spans="3:7" s="96" customFormat="1" ht="17.399999999999999" customHeight="1" x14ac:dyDescent="0.2">
      <c r="C49" s="115"/>
      <c r="D49" s="98"/>
      <c r="E49" s="94"/>
      <c r="F49" s="94"/>
      <c r="G49" s="94"/>
    </row>
    <row r="50" spans="3:7" s="94" customFormat="1" ht="17.399999999999999" customHeight="1" x14ac:dyDescent="0.2">
      <c r="C50" s="114" t="s">
        <v>25</v>
      </c>
      <c r="D50" s="99" t="s">
        <v>120</v>
      </c>
    </row>
    <row r="51" spans="3:7" s="96" customFormat="1" ht="28.2" customHeight="1" x14ac:dyDescent="0.2">
      <c r="C51" s="112"/>
      <c r="D51" s="97" t="s">
        <v>122</v>
      </c>
      <c r="E51" s="94"/>
    </row>
    <row r="52" spans="3:7" s="96" customFormat="1" ht="21.6" customHeight="1" x14ac:dyDescent="0.2">
      <c r="C52" s="113"/>
      <c r="D52" s="101"/>
    </row>
    <row r="53" spans="3:7" s="94" customFormat="1" ht="17.399999999999999" customHeight="1" x14ac:dyDescent="0.2">
      <c r="C53" s="114" t="s">
        <v>25</v>
      </c>
      <c r="D53" s="99" t="s">
        <v>121</v>
      </c>
    </row>
    <row r="54" spans="3:7" s="96" customFormat="1" ht="41.4" customHeight="1" x14ac:dyDescent="0.2">
      <c r="C54" s="112"/>
      <c r="D54" s="100" t="s">
        <v>123</v>
      </c>
    </row>
    <row r="55" spans="3:7" s="96" customFormat="1" ht="17.399999999999999" customHeight="1" x14ac:dyDescent="0.2">
      <c r="C55" s="113"/>
      <c r="D55" s="104"/>
    </row>
    <row r="56" spans="3:7" s="94" customFormat="1" ht="21" customHeight="1" x14ac:dyDescent="0.2">
      <c r="C56" s="111" t="s">
        <v>25</v>
      </c>
      <c r="D56" s="95" t="s">
        <v>102</v>
      </c>
    </row>
    <row r="57" spans="3:7" s="96" customFormat="1" ht="30" customHeight="1" x14ac:dyDescent="0.2">
      <c r="C57" s="112"/>
      <c r="D57" s="97" t="s">
        <v>111</v>
      </c>
      <c r="F57" s="94"/>
      <c r="G57" s="94"/>
    </row>
    <row r="58" spans="3:7" s="96" customFormat="1" ht="17.399999999999999" customHeight="1" x14ac:dyDescent="0.2">
      <c r="C58" s="113"/>
      <c r="D58" s="98"/>
      <c r="F58" s="94"/>
      <c r="G58" s="94"/>
    </row>
    <row r="59" spans="3:7" s="94" customFormat="1" ht="17.399999999999999" customHeight="1" x14ac:dyDescent="0.2">
      <c r="C59" s="114" t="s">
        <v>25</v>
      </c>
      <c r="D59" s="99" t="s">
        <v>103</v>
      </c>
    </row>
    <row r="60" spans="3:7" s="96" customFormat="1" ht="43.2" customHeight="1" x14ac:dyDescent="0.2">
      <c r="C60" s="112"/>
      <c r="D60" s="97" t="s">
        <v>109</v>
      </c>
      <c r="F60" s="94"/>
      <c r="G60" s="94"/>
    </row>
    <row r="61" spans="3:7" s="96" customFormat="1" ht="18" customHeight="1" x14ac:dyDescent="0.2">
      <c r="C61" s="113"/>
      <c r="D61" s="98"/>
      <c r="F61" s="94"/>
      <c r="G61" s="94"/>
    </row>
    <row r="62" spans="3:7" s="94" customFormat="1" ht="17.399999999999999" customHeight="1" x14ac:dyDescent="0.2">
      <c r="C62" s="111" t="s">
        <v>25</v>
      </c>
      <c r="D62" s="99" t="s">
        <v>104</v>
      </c>
    </row>
    <row r="63" spans="3:7" s="96" customFormat="1" ht="19.2" customHeight="1" x14ac:dyDescent="0.2">
      <c r="C63" s="112"/>
      <c r="D63" s="97" t="s">
        <v>108</v>
      </c>
      <c r="F63" s="94"/>
      <c r="G63" s="94"/>
    </row>
    <row r="64" spans="3:7" s="96" customFormat="1" ht="17.399999999999999" customHeight="1" x14ac:dyDescent="0.2">
      <c r="C64" s="115"/>
      <c r="D64" s="98"/>
      <c r="F64" s="94"/>
      <c r="G64" s="94"/>
    </row>
    <row r="65" spans="3:7" s="94" customFormat="1" ht="17.399999999999999" customHeight="1" x14ac:dyDescent="0.2">
      <c r="C65" s="114" t="s">
        <v>25</v>
      </c>
      <c r="D65" s="99" t="s">
        <v>105</v>
      </c>
    </row>
    <row r="66" spans="3:7" s="96" customFormat="1" ht="19.8" customHeight="1" x14ac:dyDescent="0.2">
      <c r="C66" s="112"/>
      <c r="D66" s="97" t="s">
        <v>124</v>
      </c>
      <c r="E66" s="94"/>
      <c r="F66" s="94"/>
      <c r="G66" s="94"/>
    </row>
    <row r="67" spans="3:7" s="96" customFormat="1" ht="17.399999999999999" customHeight="1" x14ac:dyDescent="0.2">
      <c r="C67" s="115"/>
      <c r="D67" s="98"/>
      <c r="E67" s="94"/>
      <c r="F67" s="94"/>
      <c r="G67" s="94"/>
    </row>
    <row r="68" spans="3:7" s="94" customFormat="1" ht="17.399999999999999" customHeight="1" x14ac:dyDescent="0.2">
      <c r="C68" s="114" t="s">
        <v>25</v>
      </c>
      <c r="D68" s="99" t="s">
        <v>106</v>
      </c>
    </row>
    <row r="69" spans="3:7" s="96" customFormat="1" ht="18" customHeight="1" x14ac:dyDescent="0.2">
      <c r="C69" s="112"/>
      <c r="D69" s="97" t="s">
        <v>110</v>
      </c>
      <c r="E69" s="94"/>
    </row>
    <row r="70" spans="3:7" s="96" customFormat="1" ht="21.6" customHeight="1" x14ac:dyDescent="0.2">
      <c r="C70" s="113"/>
      <c r="D70" s="101"/>
    </row>
    <row r="71" spans="3:7" s="94" customFormat="1" ht="17.399999999999999" customHeight="1" x14ac:dyDescent="0.2">
      <c r="C71" s="114" t="s">
        <v>25</v>
      </c>
      <c r="D71" s="99" t="s">
        <v>107</v>
      </c>
    </row>
    <row r="72" spans="3:7" s="96" customFormat="1" ht="16.2" customHeight="1" x14ac:dyDescent="0.2">
      <c r="C72" s="112"/>
      <c r="D72" s="100" t="s">
        <v>82</v>
      </c>
    </row>
    <row r="73" spans="3:7" s="96" customFormat="1" ht="17.399999999999999" customHeight="1" x14ac:dyDescent="0.2">
      <c r="C73" s="113"/>
      <c r="D73" s="104"/>
    </row>
    <row r="74" spans="3:7" s="94" customFormat="1" ht="16.8" customHeight="1" x14ac:dyDescent="0.2">
      <c r="C74" s="111" t="s">
        <v>25</v>
      </c>
      <c r="D74" s="95" t="s">
        <v>137</v>
      </c>
    </row>
    <row r="75" spans="3:7" s="96" customFormat="1" ht="30" customHeight="1" x14ac:dyDescent="0.2">
      <c r="C75" s="112"/>
      <c r="D75" s="97" t="s">
        <v>146</v>
      </c>
      <c r="F75" s="94"/>
      <c r="G75" s="94"/>
    </row>
    <row r="76" spans="3:7" s="96" customFormat="1" ht="17.399999999999999" customHeight="1" x14ac:dyDescent="0.2">
      <c r="C76" s="113"/>
      <c r="D76" s="98"/>
      <c r="F76" s="94"/>
      <c r="G76" s="94"/>
    </row>
    <row r="77" spans="3:7" s="94" customFormat="1" ht="17.399999999999999" customHeight="1" x14ac:dyDescent="0.2">
      <c r="C77" s="114" t="s">
        <v>25</v>
      </c>
      <c r="D77" s="99" t="s">
        <v>138</v>
      </c>
    </row>
    <row r="78" spans="3:7" s="96" customFormat="1" ht="17.399999999999999" customHeight="1" x14ac:dyDescent="0.2">
      <c r="C78" s="112"/>
      <c r="D78" s="97" t="s">
        <v>143</v>
      </c>
      <c r="F78" s="94"/>
      <c r="G78" s="94"/>
    </row>
    <row r="79" spans="3:7" s="96" customFormat="1" ht="17.399999999999999" customHeight="1" x14ac:dyDescent="0.2">
      <c r="C79" s="113"/>
      <c r="D79" s="98"/>
      <c r="F79" s="94"/>
      <c r="G79" s="94"/>
    </row>
    <row r="80" spans="3:7" s="94" customFormat="1" ht="17.399999999999999" customHeight="1" x14ac:dyDescent="0.2">
      <c r="C80" s="114" t="s">
        <v>25</v>
      </c>
      <c r="D80" s="99" t="s">
        <v>139</v>
      </c>
    </row>
    <row r="81" spans="3:7" s="96" customFormat="1" ht="17.399999999999999" customHeight="1" x14ac:dyDescent="0.2">
      <c r="C81" s="112"/>
      <c r="D81" s="97" t="s">
        <v>144</v>
      </c>
      <c r="F81" s="94"/>
      <c r="G81" s="94"/>
    </row>
    <row r="82" spans="3:7" s="96" customFormat="1" ht="17.399999999999999" customHeight="1" x14ac:dyDescent="0.2">
      <c r="C82" s="113"/>
      <c r="D82" s="98"/>
      <c r="F82" s="94"/>
      <c r="G82" s="94"/>
    </row>
    <row r="83" spans="3:7" s="94" customFormat="1" ht="17.399999999999999" customHeight="1" x14ac:dyDescent="0.2">
      <c r="C83" s="114" t="s">
        <v>25</v>
      </c>
      <c r="D83" s="99" t="s">
        <v>140</v>
      </c>
    </row>
    <row r="84" spans="3:7" s="96" customFormat="1" ht="43.8" customHeight="1" x14ac:dyDescent="0.2">
      <c r="C84" s="112"/>
      <c r="D84" s="97" t="s">
        <v>145</v>
      </c>
      <c r="E84" s="94"/>
      <c r="F84" s="94"/>
      <c r="G84" s="94"/>
    </row>
    <row r="85" spans="3:7" s="96" customFormat="1" ht="17.399999999999999" customHeight="1" x14ac:dyDescent="0.2">
      <c r="C85" s="113"/>
      <c r="D85" s="98"/>
      <c r="E85" s="94"/>
      <c r="F85" s="94"/>
      <c r="G85" s="94"/>
    </row>
    <row r="86" spans="3:7" s="94" customFormat="1" ht="17.399999999999999" customHeight="1" x14ac:dyDescent="0.2">
      <c r="C86" s="114" t="s">
        <v>25</v>
      </c>
      <c r="D86" s="99" t="s">
        <v>141</v>
      </c>
    </row>
    <row r="87" spans="3:7" s="96" customFormat="1" ht="17.399999999999999" customHeight="1" x14ac:dyDescent="0.2">
      <c r="C87" s="112"/>
      <c r="D87" s="97" t="s">
        <v>159</v>
      </c>
      <c r="E87" s="94"/>
    </row>
    <row r="88" spans="3:7" s="96" customFormat="1" ht="17.399999999999999" customHeight="1" x14ac:dyDescent="0.2">
      <c r="C88" s="113"/>
      <c r="D88" s="101"/>
    </row>
    <row r="89" spans="3:7" s="94" customFormat="1" ht="17.399999999999999" customHeight="1" x14ac:dyDescent="0.2">
      <c r="C89" s="114" t="s">
        <v>25</v>
      </c>
      <c r="D89" s="99" t="s">
        <v>142</v>
      </c>
    </row>
    <row r="90" spans="3:7" s="96" customFormat="1" ht="17.399999999999999" customHeight="1" x14ac:dyDescent="0.2">
      <c r="C90" s="112"/>
      <c r="D90" s="100" t="s">
        <v>143</v>
      </c>
    </row>
    <row r="91" spans="3:7" s="96" customFormat="1" ht="17.399999999999999" customHeight="1" x14ac:dyDescent="0.2">
      <c r="C91" s="113"/>
      <c r="D91" s="104"/>
    </row>
    <row r="92" spans="3:7" ht="15" customHeight="1" x14ac:dyDescent="0.2">
      <c r="C92" s="128" t="s">
        <v>25</v>
      </c>
      <c r="D92" s="95" t="s">
        <v>153</v>
      </c>
    </row>
    <row r="93" spans="3:7" ht="15" customHeight="1" x14ac:dyDescent="0.2">
      <c r="C93" s="129"/>
      <c r="D93" s="97" t="s">
        <v>82</v>
      </c>
    </row>
    <row r="94" spans="3:7" ht="15" customHeight="1" x14ac:dyDescent="0.2">
      <c r="C94" s="130"/>
      <c r="D94" s="98"/>
    </row>
    <row r="95" spans="3:7" ht="15" customHeight="1" x14ac:dyDescent="0.2">
      <c r="C95" s="131" t="s">
        <v>25</v>
      </c>
      <c r="D95" s="99" t="s">
        <v>154</v>
      </c>
    </row>
    <row r="96" spans="3:7" ht="15" customHeight="1" x14ac:dyDescent="0.2">
      <c r="C96" s="129"/>
      <c r="D96" s="97" t="s">
        <v>160</v>
      </c>
    </row>
    <row r="97" spans="3:4" ht="15" customHeight="1" x14ac:dyDescent="0.2">
      <c r="C97" s="130"/>
      <c r="D97" s="98"/>
    </row>
    <row r="98" spans="3:4" ht="15" customHeight="1" x14ac:dyDescent="0.2">
      <c r="C98" s="128" t="s">
        <v>25</v>
      </c>
      <c r="D98" s="99" t="s">
        <v>155</v>
      </c>
    </row>
    <row r="99" spans="3:4" ht="15" customHeight="1" x14ac:dyDescent="0.2">
      <c r="C99" s="129"/>
      <c r="D99" s="97" t="s">
        <v>82</v>
      </c>
    </row>
    <row r="100" spans="3:4" ht="15" customHeight="1" x14ac:dyDescent="0.2">
      <c r="C100" s="132"/>
      <c r="D100" s="98"/>
    </row>
    <row r="101" spans="3:4" ht="15" customHeight="1" x14ac:dyDescent="0.2">
      <c r="C101" s="131" t="s">
        <v>25</v>
      </c>
      <c r="D101" s="99" t="s">
        <v>156</v>
      </c>
    </row>
    <row r="102" spans="3:4" ht="15" customHeight="1" x14ac:dyDescent="0.2">
      <c r="C102" s="129"/>
      <c r="D102" s="100" t="s">
        <v>82</v>
      </c>
    </row>
    <row r="103" spans="3:4" ht="15" customHeight="1" x14ac:dyDescent="0.2">
      <c r="C103" s="132"/>
      <c r="D103" s="98"/>
    </row>
    <row r="104" spans="3:4" ht="15" customHeight="1" x14ac:dyDescent="0.2">
      <c r="C104" s="131" t="s">
        <v>25</v>
      </c>
      <c r="D104" s="99" t="s">
        <v>157</v>
      </c>
    </row>
    <row r="105" spans="3:4" ht="27.6" customHeight="1" x14ac:dyDescent="0.2">
      <c r="C105" s="129"/>
      <c r="D105" s="97" t="s">
        <v>218</v>
      </c>
    </row>
    <row r="106" spans="3:4" ht="15" customHeight="1" x14ac:dyDescent="0.2">
      <c r="C106" s="130"/>
      <c r="D106" s="101"/>
    </row>
    <row r="107" spans="3:4" ht="15" customHeight="1" x14ac:dyDescent="0.2">
      <c r="C107" s="131" t="s">
        <v>25</v>
      </c>
      <c r="D107" s="99" t="s">
        <v>158</v>
      </c>
    </row>
    <row r="108" spans="3:4" ht="15" customHeight="1" x14ac:dyDescent="0.2">
      <c r="C108" s="129"/>
      <c r="D108" s="100" t="s">
        <v>82</v>
      </c>
    </row>
    <row r="109" spans="3:4" ht="15" customHeight="1" thickBot="1" x14ac:dyDescent="0.25">
      <c r="C109" s="133"/>
      <c r="D109" s="102"/>
    </row>
    <row r="110" spans="3:4" ht="15" customHeight="1" x14ac:dyDescent="0.2">
      <c r="C110" s="128" t="s">
        <v>25</v>
      </c>
      <c r="D110" s="95" t="s">
        <v>180</v>
      </c>
    </row>
    <row r="111" spans="3:4" ht="15" customHeight="1" x14ac:dyDescent="0.2">
      <c r="C111" s="129"/>
      <c r="D111" s="100" t="s">
        <v>82</v>
      </c>
    </row>
    <row r="112" spans="3:4" ht="15" customHeight="1" x14ac:dyDescent="0.2">
      <c r="C112" s="130"/>
      <c r="D112" s="98"/>
    </row>
    <row r="113" spans="3:4" ht="15" customHeight="1" x14ac:dyDescent="0.2">
      <c r="C113" s="131" t="s">
        <v>25</v>
      </c>
      <c r="D113" s="99" t="s">
        <v>181</v>
      </c>
    </row>
    <row r="114" spans="3:4" ht="15" customHeight="1" x14ac:dyDescent="0.2">
      <c r="C114" s="129"/>
      <c r="D114" s="100" t="s">
        <v>82</v>
      </c>
    </row>
    <row r="115" spans="3:4" ht="15" customHeight="1" x14ac:dyDescent="0.2">
      <c r="C115" s="130"/>
      <c r="D115" s="98"/>
    </row>
    <row r="116" spans="3:4" ht="15" customHeight="1" x14ac:dyDescent="0.2">
      <c r="C116" s="128" t="s">
        <v>25</v>
      </c>
      <c r="D116" s="99" t="s">
        <v>182</v>
      </c>
    </row>
    <row r="117" spans="3:4" ht="15" customHeight="1" x14ac:dyDescent="0.2">
      <c r="C117" s="129"/>
      <c r="D117" s="100" t="s">
        <v>82</v>
      </c>
    </row>
    <row r="118" spans="3:4" ht="15" customHeight="1" x14ac:dyDescent="0.2">
      <c r="C118" s="132"/>
      <c r="D118" s="98"/>
    </row>
    <row r="119" spans="3:4" ht="15" customHeight="1" x14ac:dyDescent="0.2">
      <c r="C119" s="131" t="s">
        <v>25</v>
      </c>
      <c r="D119" s="99" t="s">
        <v>183</v>
      </c>
    </row>
    <row r="120" spans="3:4" ht="15" customHeight="1" x14ac:dyDescent="0.2">
      <c r="C120" s="129"/>
      <c r="D120" s="100" t="s">
        <v>82</v>
      </c>
    </row>
    <row r="121" spans="3:4" ht="15" customHeight="1" x14ac:dyDescent="0.2">
      <c r="C121" s="132"/>
      <c r="D121" s="98"/>
    </row>
    <row r="122" spans="3:4" ht="15" customHeight="1" x14ac:dyDescent="0.2">
      <c r="C122" s="131" t="s">
        <v>25</v>
      </c>
      <c r="D122" s="99" t="s">
        <v>184</v>
      </c>
    </row>
    <row r="123" spans="3:4" ht="15" customHeight="1" x14ac:dyDescent="0.2">
      <c r="C123" s="129"/>
      <c r="D123" s="100" t="s">
        <v>82</v>
      </c>
    </row>
    <row r="124" spans="3:4" ht="15" customHeight="1" x14ac:dyDescent="0.2">
      <c r="C124" s="130"/>
      <c r="D124" s="101"/>
    </row>
    <row r="125" spans="3:4" ht="15" customHeight="1" x14ac:dyDescent="0.2">
      <c r="C125" s="131" t="s">
        <v>25</v>
      </c>
      <c r="D125" s="99" t="s">
        <v>185</v>
      </c>
    </row>
    <row r="126" spans="3:4" ht="15" customHeight="1" x14ac:dyDescent="0.2">
      <c r="C126" s="129"/>
      <c r="D126" s="100" t="s">
        <v>82</v>
      </c>
    </row>
    <row r="127" spans="3:4" ht="15" customHeight="1" x14ac:dyDescent="0.2">
      <c r="C127" s="130"/>
      <c r="D127" s="104"/>
    </row>
    <row r="128" spans="3:4" ht="15" customHeight="1" x14ac:dyDescent="0.2">
      <c r="C128" s="128" t="s">
        <v>25</v>
      </c>
      <c r="D128" s="95" t="s">
        <v>212</v>
      </c>
    </row>
    <row r="129" spans="3:4" ht="15" customHeight="1" x14ac:dyDescent="0.2">
      <c r="C129" s="129"/>
      <c r="D129" s="100" t="s">
        <v>82</v>
      </c>
    </row>
    <row r="130" spans="3:4" ht="15" customHeight="1" x14ac:dyDescent="0.2">
      <c r="C130" s="130"/>
      <c r="D130" s="98"/>
    </row>
    <row r="131" spans="3:4" ht="15" customHeight="1" x14ac:dyDescent="0.2">
      <c r="C131" s="131" t="s">
        <v>25</v>
      </c>
      <c r="D131" s="99" t="s">
        <v>213</v>
      </c>
    </row>
    <row r="132" spans="3:4" ht="43.8" customHeight="1" x14ac:dyDescent="0.2">
      <c r="C132" s="129"/>
      <c r="D132" s="97" t="s">
        <v>219</v>
      </c>
    </row>
    <row r="133" spans="3:4" ht="15" customHeight="1" x14ac:dyDescent="0.2">
      <c r="C133" s="130"/>
      <c r="D133" s="98"/>
    </row>
    <row r="134" spans="3:4" ht="15" customHeight="1" x14ac:dyDescent="0.2">
      <c r="C134" s="128" t="s">
        <v>25</v>
      </c>
      <c r="D134" s="99" t="s">
        <v>214</v>
      </c>
    </row>
    <row r="135" spans="3:4" ht="15" customHeight="1" x14ac:dyDescent="0.2">
      <c r="C135" s="129"/>
      <c r="D135" s="100" t="s">
        <v>82</v>
      </c>
    </row>
    <row r="136" spans="3:4" ht="15" customHeight="1" x14ac:dyDescent="0.2">
      <c r="C136" s="132"/>
      <c r="D136" s="98"/>
    </row>
    <row r="137" spans="3:4" ht="15" customHeight="1" x14ac:dyDescent="0.2">
      <c r="C137" s="131" t="s">
        <v>25</v>
      </c>
      <c r="D137" s="99" t="s">
        <v>215</v>
      </c>
    </row>
    <row r="138" spans="3:4" ht="13.8" customHeight="1" x14ac:dyDescent="0.2">
      <c r="C138" s="129"/>
      <c r="D138" s="100" t="s">
        <v>82</v>
      </c>
    </row>
    <row r="139" spans="3:4" ht="15" customHeight="1" x14ac:dyDescent="0.2">
      <c r="C139" s="132"/>
      <c r="D139" s="98"/>
    </row>
    <row r="140" spans="3:4" ht="15" customHeight="1" x14ac:dyDescent="0.2">
      <c r="C140" s="131" t="s">
        <v>25</v>
      </c>
      <c r="D140" s="99" t="s">
        <v>216</v>
      </c>
    </row>
    <row r="141" spans="3:4" ht="28.2" customHeight="1" x14ac:dyDescent="0.2">
      <c r="C141" s="129"/>
      <c r="D141" s="97" t="s">
        <v>235</v>
      </c>
    </row>
    <row r="142" spans="3:4" ht="15" customHeight="1" x14ac:dyDescent="0.2">
      <c r="C142" s="130"/>
      <c r="D142" s="101"/>
    </row>
    <row r="143" spans="3:4" ht="15" customHeight="1" x14ac:dyDescent="0.2">
      <c r="C143" s="131" t="s">
        <v>25</v>
      </c>
      <c r="D143" s="99" t="s">
        <v>217</v>
      </c>
    </row>
    <row r="144" spans="3:4" ht="15" customHeight="1" x14ac:dyDescent="0.2">
      <c r="C144" s="129"/>
      <c r="D144" s="100" t="s">
        <v>82</v>
      </c>
    </row>
    <row r="145" spans="3:4" ht="15" customHeight="1" x14ac:dyDescent="0.2">
      <c r="C145" s="130"/>
      <c r="D145" s="104"/>
    </row>
    <row r="146" spans="3:4" ht="15" customHeight="1" x14ac:dyDescent="0.2">
      <c r="C146" s="128" t="s">
        <v>25</v>
      </c>
      <c r="D146" s="95" t="s">
        <v>226</v>
      </c>
    </row>
    <row r="147" spans="3:4" ht="15" customHeight="1" x14ac:dyDescent="0.2">
      <c r="C147" s="129"/>
      <c r="D147" s="97" t="s">
        <v>234</v>
      </c>
    </row>
    <row r="148" spans="3:4" ht="15" customHeight="1" x14ac:dyDescent="0.2">
      <c r="C148" s="130"/>
      <c r="D148" s="98"/>
    </row>
    <row r="149" spans="3:4" ht="15" customHeight="1" x14ac:dyDescent="0.2">
      <c r="C149" s="131" t="s">
        <v>25</v>
      </c>
      <c r="D149" s="99" t="s">
        <v>227</v>
      </c>
    </row>
    <row r="150" spans="3:4" ht="16.8" customHeight="1" x14ac:dyDescent="0.2">
      <c r="C150" s="129"/>
      <c r="D150" s="100" t="s">
        <v>233</v>
      </c>
    </row>
    <row r="151" spans="3:4" ht="15" customHeight="1" x14ac:dyDescent="0.2">
      <c r="C151" s="130"/>
      <c r="D151" s="98"/>
    </row>
    <row r="152" spans="3:4" ht="15" customHeight="1" x14ac:dyDescent="0.2">
      <c r="C152" s="128" t="s">
        <v>25</v>
      </c>
      <c r="D152" s="99" t="s">
        <v>228</v>
      </c>
    </row>
    <row r="153" spans="3:4" ht="15" customHeight="1" x14ac:dyDescent="0.2">
      <c r="C153" s="129"/>
      <c r="D153" s="100" t="s">
        <v>248</v>
      </c>
    </row>
    <row r="154" spans="3:4" ht="15" customHeight="1" x14ac:dyDescent="0.2">
      <c r="C154" s="132"/>
      <c r="D154" s="98"/>
    </row>
    <row r="155" spans="3:4" ht="15" customHeight="1" x14ac:dyDescent="0.2">
      <c r="C155" s="131" t="s">
        <v>25</v>
      </c>
      <c r="D155" s="99" t="s">
        <v>229</v>
      </c>
    </row>
    <row r="156" spans="3:4" ht="13.8" customHeight="1" x14ac:dyDescent="0.2">
      <c r="C156" s="129"/>
      <c r="D156" s="97" t="s">
        <v>232</v>
      </c>
    </row>
    <row r="157" spans="3:4" ht="15" customHeight="1" x14ac:dyDescent="0.2">
      <c r="C157" s="132"/>
      <c r="D157" s="101"/>
    </row>
    <row r="158" spans="3:4" ht="15" customHeight="1" x14ac:dyDescent="0.2">
      <c r="C158" s="131" t="s">
        <v>25</v>
      </c>
      <c r="D158" s="99" t="s">
        <v>230</v>
      </c>
    </row>
    <row r="159" spans="3:4" ht="28.2" customHeight="1" x14ac:dyDescent="0.2">
      <c r="C159" s="129"/>
      <c r="D159" s="100" t="s">
        <v>232</v>
      </c>
    </row>
    <row r="160" spans="3:4" ht="15" customHeight="1" x14ac:dyDescent="0.2">
      <c r="C160" s="129"/>
      <c r="D160" s="263"/>
    </row>
    <row r="161" spans="3:4" ht="15" customHeight="1" x14ac:dyDescent="0.2">
      <c r="C161" s="128" t="s">
        <v>25</v>
      </c>
      <c r="D161" s="95" t="s">
        <v>231</v>
      </c>
    </row>
    <row r="162" spans="3:4" ht="15" customHeight="1" x14ac:dyDescent="0.2">
      <c r="C162" s="129"/>
      <c r="D162" s="97" t="s">
        <v>232</v>
      </c>
    </row>
    <row r="163" spans="3:4" ht="15" customHeight="1" x14ac:dyDescent="0.2">
      <c r="C163" s="130"/>
      <c r="D163" s="104"/>
    </row>
    <row r="164" spans="3:4" ht="15" customHeight="1" x14ac:dyDescent="0.2">
      <c r="C164" s="128" t="s">
        <v>25</v>
      </c>
      <c r="D164" s="95" t="s">
        <v>242</v>
      </c>
    </row>
    <row r="165" spans="3:4" ht="15" customHeight="1" x14ac:dyDescent="0.2">
      <c r="C165" s="129"/>
      <c r="D165" s="97" t="s">
        <v>232</v>
      </c>
    </row>
    <row r="166" spans="3:4" ht="15" customHeight="1" x14ac:dyDescent="0.2">
      <c r="C166" s="130"/>
      <c r="D166" s="98"/>
    </row>
    <row r="167" spans="3:4" ht="15" customHeight="1" x14ac:dyDescent="0.2">
      <c r="C167" s="131" t="s">
        <v>25</v>
      </c>
      <c r="D167" s="99" t="s">
        <v>243</v>
      </c>
    </row>
    <row r="168" spans="3:4" ht="16.8" customHeight="1" x14ac:dyDescent="0.2">
      <c r="C168" s="129"/>
      <c r="D168" s="97" t="s">
        <v>232</v>
      </c>
    </row>
    <row r="169" spans="3:4" ht="15" customHeight="1" x14ac:dyDescent="0.2">
      <c r="C169" s="130"/>
      <c r="D169" s="98"/>
    </row>
    <row r="170" spans="3:4" ht="15" customHeight="1" x14ac:dyDescent="0.2">
      <c r="C170" s="128" t="s">
        <v>25</v>
      </c>
      <c r="D170" s="99" t="s">
        <v>244</v>
      </c>
    </row>
    <row r="171" spans="3:4" ht="15" customHeight="1" x14ac:dyDescent="0.2">
      <c r="C171" s="129"/>
      <c r="D171" s="97" t="s">
        <v>232</v>
      </c>
    </row>
    <row r="172" spans="3:4" ht="15" customHeight="1" x14ac:dyDescent="0.2">
      <c r="C172" s="132"/>
      <c r="D172" s="98"/>
    </row>
    <row r="173" spans="3:4" ht="15" customHeight="1" x14ac:dyDescent="0.2">
      <c r="C173" s="131" t="s">
        <v>25</v>
      </c>
      <c r="D173" s="99" t="s">
        <v>245</v>
      </c>
    </row>
    <row r="174" spans="3:4" ht="13.8" customHeight="1" x14ac:dyDescent="0.2">
      <c r="C174" s="129"/>
      <c r="D174" s="97" t="s">
        <v>232</v>
      </c>
    </row>
    <row r="175" spans="3:4" ht="15" customHeight="1" x14ac:dyDescent="0.2">
      <c r="C175" s="132"/>
      <c r="D175" s="101"/>
    </row>
    <row r="176" spans="3:4" ht="15" customHeight="1" x14ac:dyDescent="0.2">
      <c r="C176" s="131" t="s">
        <v>25</v>
      </c>
      <c r="D176" s="99" t="s">
        <v>246</v>
      </c>
    </row>
    <row r="177" spans="3:4" ht="15" customHeight="1" x14ac:dyDescent="0.2">
      <c r="C177" s="129"/>
      <c r="D177" s="97" t="s">
        <v>232</v>
      </c>
    </row>
    <row r="178" spans="3:4" ht="15" customHeight="1" x14ac:dyDescent="0.2">
      <c r="C178" s="129"/>
      <c r="D178" s="263"/>
    </row>
    <row r="179" spans="3:4" ht="15" customHeight="1" x14ac:dyDescent="0.2">
      <c r="C179" s="128" t="s">
        <v>25</v>
      </c>
      <c r="D179" s="95" t="s">
        <v>247</v>
      </c>
    </row>
    <row r="180" spans="3:4" ht="15" customHeight="1" x14ac:dyDescent="0.2">
      <c r="C180" s="268"/>
      <c r="D180" s="269" t="s">
        <v>232</v>
      </c>
    </row>
    <row r="181" spans="3:4" ht="15" customHeight="1" x14ac:dyDescent="0.2">
      <c r="C181" s="270"/>
      <c r="D181" s="271"/>
    </row>
    <row r="182" spans="3:4" ht="15" customHeight="1" x14ac:dyDescent="0.2">
      <c r="C182" s="128" t="s">
        <v>25</v>
      </c>
      <c r="D182" s="95" t="s">
        <v>255</v>
      </c>
    </row>
    <row r="183" spans="3:4" ht="15" customHeight="1" x14ac:dyDescent="0.2">
      <c r="C183" s="129"/>
      <c r="D183" s="97" t="s">
        <v>232</v>
      </c>
    </row>
    <row r="184" spans="3:4" ht="15" customHeight="1" x14ac:dyDescent="0.2">
      <c r="C184" s="130"/>
      <c r="D184" s="98"/>
    </row>
    <row r="185" spans="3:4" ht="15" customHeight="1" x14ac:dyDescent="0.2">
      <c r="C185" s="131" t="s">
        <v>25</v>
      </c>
      <c r="D185" s="99" t="s">
        <v>256</v>
      </c>
    </row>
    <row r="186" spans="3:4" ht="16.8" customHeight="1" x14ac:dyDescent="0.2">
      <c r="C186" s="129"/>
      <c r="D186" s="97" t="s">
        <v>232</v>
      </c>
    </row>
    <row r="187" spans="3:4" ht="15" customHeight="1" x14ac:dyDescent="0.2">
      <c r="C187" s="130"/>
      <c r="D187" s="98"/>
    </row>
    <row r="188" spans="3:4" ht="15" customHeight="1" x14ac:dyDescent="0.2">
      <c r="C188" s="128" t="s">
        <v>25</v>
      </c>
      <c r="D188" s="99" t="s">
        <v>257</v>
      </c>
    </row>
    <row r="189" spans="3:4" ht="15" customHeight="1" x14ac:dyDescent="0.2">
      <c r="C189" s="129"/>
      <c r="D189" s="97" t="s">
        <v>232</v>
      </c>
    </row>
    <row r="190" spans="3:4" ht="15" customHeight="1" x14ac:dyDescent="0.2">
      <c r="C190" s="132"/>
      <c r="D190" s="98"/>
    </row>
    <row r="191" spans="3:4" ht="15" customHeight="1" x14ac:dyDescent="0.2">
      <c r="C191" s="131" t="s">
        <v>25</v>
      </c>
      <c r="D191" s="99" t="s">
        <v>258</v>
      </c>
    </row>
    <row r="192" spans="3:4" ht="13.8" customHeight="1" x14ac:dyDescent="0.2">
      <c r="C192" s="129"/>
      <c r="D192" s="97" t="s">
        <v>232</v>
      </c>
    </row>
    <row r="193" spans="3:4" ht="15" customHeight="1" x14ac:dyDescent="0.2">
      <c r="C193" s="132"/>
      <c r="D193" s="101"/>
    </row>
    <row r="194" spans="3:4" ht="15" customHeight="1" x14ac:dyDescent="0.2">
      <c r="C194" s="131" t="s">
        <v>25</v>
      </c>
      <c r="D194" s="99" t="s">
        <v>259</v>
      </c>
    </row>
    <row r="195" spans="3:4" ht="15" customHeight="1" x14ac:dyDescent="0.2">
      <c r="C195" s="129"/>
      <c r="D195" s="97" t="s">
        <v>261</v>
      </c>
    </row>
    <row r="196" spans="3:4" ht="15" customHeight="1" x14ac:dyDescent="0.2">
      <c r="C196" s="129"/>
      <c r="D196" s="263"/>
    </row>
    <row r="197" spans="3:4" ht="15" customHeight="1" x14ac:dyDescent="0.2">
      <c r="C197" s="128" t="s">
        <v>25</v>
      </c>
      <c r="D197" s="95" t="s">
        <v>260</v>
      </c>
    </row>
    <row r="198" spans="3:4" ht="15" customHeight="1" x14ac:dyDescent="0.2">
      <c r="C198" s="129"/>
      <c r="D198" s="97"/>
    </row>
    <row r="199" spans="3:4" ht="15" customHeight="1" thickBot="1" x14ac:dyDescent="0.25">
      <c r="C199" s="133"/>
      <c r="D199" s="102"/>
    </row>
    <row r="200" spans="3:4" ht="15" customHeight="1" x14ac:dyDescent="0.2">
      <c r="C200" s="128" t="s">
        <v>25</v>
      </c>
      <c r="D200" s="99" t="s">
        <v>263</v>
      </c>
    </row>
    <row r="201" spans="3:4" ht="15" customHeight="1" x14ac:dyDescent="0.2">
      <c r="C201" s="129"/>
      <c r="D201" s="97"/>
    </row>
    <row r="202" spans="3:4" ht="15" customHeight="1" x14ac:dyDescent="0.2">
      <c r="C202" s="130"/>
      <c r="D202" s="98"/>
    </row>
    <row r="203" spans="3:4" ht="15" customHeight="1" x14ac:dyDescent="0.2">
      <c r="C203" s="131" t="s">
        <v>25</v>
      </c>
      <c r="D203" s="99" t="s">
        <v>264</v>
      </c>
    </row>
    <row r="204" spans="3:4" ht="46.8" customHeight="1" x14ac:dyDescent="0.2">
      <c r="C204" s="129"/>
      <c r="D204" s="97" t="s">
        <v>275</v>
      </c>
    </row>
    <row r="205" spans="3:4" ht="15" customHeight="1" x14ac:dyDescent="0.2">
      <c r="C205" s="130"/>
      <c r="D205" s="98"/>
    </row>
    <row r="206" spans="3:4" ht="15" customHeight="1" x14ac:dyDescent="0.2">
      <c r="C206" s="128" t="s">
        <v>25</v>
      </c>
      <c r="D206" s="99" t="s">
        <v>265</v>
      </c>
    </row>
    <row r="207" spans="3:4" ht="15" customHeight="1" x14ac:dyDescent="0.2">
      <c r="C207" s="129"/>
      <c r="D207" s="97" t="s">
        <v>276</v>
      </c>
    </row>
    <row r="208" spans="3:4" ht="15" customHeight="1" x14ac:dyDescent="0.2">
      <c r="C208" s="132"/>
      <c r="D208" s="98"/>
    </row>
    <row r="209" spans="3:4" ht="15" customHeight="1" x14ac:dyDescent="0.2">
      <c r="C209" s="131" t="s">
        <v>25</v>
      </c>
      <c r="D209" s="99" t="s">
        <v>266</v>
      </c>
    </row>
    <row r="210" spans="3:4" ht="13.8" customHeight="1" x14ac:dyDescent="0.2">
      <c r="C210" s="129"/>
      <c r="D210" s="97"/>
    </row>
    <row r="211" spans="3:4" ht="15" customHeight="1" x14ac:dyDescent="0.2">
      <c r="C211" s="132"/>
      <c r="D211" s="101"/>
    </row>
    <row r="212" spans="3:4" ht="15" customHeight="1" x14ac:dyDescent="0.2">
      <c r="C212" s="131" t="s">
        <v>25</v>
      </c>
      <c r="D212" s="95" t="s">
        <v>267</v>
      </c>
    </row>
    <row r="213" spans="3:4" ht="15" customHeight="1" x14ac:dyDescent="0.2">
      <c r="C213" s="129"/>
      <c r="D213" s="97"/>
    </row>
    <row r="214" spans="3:4" ht="15" customHeight="1" x14ac:dyDescent="0.2">
      <c r="C214" s="129"/>
      <c r="D214" s="263"/>
    </row>
    <row r="215" spans="3:4" ht="15" customHeight="1" x14ac:dyDescent="0.2">
      <c r="C215" s="128" t="s">
        <v>25</v>
      </c>
      <c r="D215" s="95"/>
    </row>
    <row r="216" spans="3:4" ht="15" customHeight="1" x14ac:dyDescent="0.2">
      <c r="C216" s="129"/>
      <c r="D216" s="97"/>
    </row>
    <row r="217" spans="3:4" ht="15" customHeight="1" thickBot="1" x14ac:dyDescent="0.25">
      <c r="C217" s="133"/>
      <c r="D217" s="102"/>
    </row>
  </sheetData>
  <phoneticPr fontId="17"/>
  <pageMargins left="0.46" right="0.19685039370078741" top="0.61" bottom="0.41" header="0.28999999999999998" footer="0.31"/>
  <pageSetup paperSize="9" orientation="portrait" horizontalDpi="4294967294"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相談会集計</vt:lpstr>
      <vt:lpstr>相談者属性</vt:lpstr>
      <vt:lpstr>特記事項</vt:lpstr>
      <vt:lpstr>Sheet1</vt:lpstr>
      <vt:lpstr>相談会集計!Print_Area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kcy</dc:creator>
  <cp:lastModifiedBy>Owner</cp:lastModifiedBy>
  <cp:lastPrinted>2015-10-14T23:58:22Z</cp:lastPrinted>
  <dcterms:created xsi:type="dcterms:W3CDTF">2006-03-19T23:38:46Z</dcterms:created>
  <dcterms:modified xsi:type="dcterms:W3CDTF">2016-03-24T23:49:03Z</dcterms:modified>
</cp:coreProperties>
</file>