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uy\デスクトップ\HP_24年度更新\"/>
    </mc:Choice>
  </mc:AlternateContent>
  <xr:revisionPtr revIDLastSave="0" documentId="13_ncr:1_{AE44E94B-323A-4120-80F4-4E7E9232E9AD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相談会参加人数" sheetId="1" r:id="rId1"/>
    <sheet name="館別参加者推移" sheetId="6" r:id="rId2"/>
    <sheet name="月別相談者数の傾向" sheetId="12" r:id="rId3"/>
    <sheet name="相談会内容件数" sheetId="18" r:id="rId4"/>
    <sheet name="18年間の推移" sheetId="19" r:id="rId5"/>
    <sheet name="7年間の推移" sheetId="13" r:id="rId6"/>
    <sheet name="相談者属性" sheetId="14" r:id="rId7"/>
  </sheets>
  <definedNames>
    <definedName name="_xlnm.Print_Area" localSheetId="4">'18年間の推移'!$B$1:$V$57</definedName>
    <definedName name="_xlnm.Print_Area" localSheetId="0">相談会参加人数!$B$1:$N$54</definedName>
    <definedName name="_xlnm.Print_Area" localSheetId="3">相談会内容件数!$A$1:$S$49</definedName>
    <definedName name="_xlnm.Print_Area" localSheetId="6">相談者属性!$A$1:$V$123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1" l="1"/>
  <c r="J24" i="1"/>
  <c r="P20" i="18"/>
  <c r="P21" i="18"/>
  <c r="P22" i="18"/>
  <c r="O11" i="12"/>
  <c r="P22" i="12" s="1"/>
  <c r="O12" i="12"/>
  <c r="V11" i="6"/>
  <c r="V8" i="6"/>
  <c r="V5" i="6"/>
  <c r="V10" i="6"/>
  <c r="V7" i="6"/>
  <c r="V4" i="6"/>
  <c r="H24" i="1"/>
  <c r="J23" i="1"/>
  <c r="K23" i="1"/>
  <c r="F24" i="1"/>
  <c r="D24" i="1"/>
  <c r="G24" i="1"/>
  <c r="I23" i="1"/>
  <c r="E24" i="1"/>
  <c r="C24" i="1"/>
  <c r="O13" i="13"/>
  <c r="O12" i="13" l="1"/>
  <c r="P110" i="14"/>
  <c r="P111" i="14"/>
  <c r="P112" i="14"/>
  <c r="P113" i="14"/>
  <c r="P114" i="14"/>
  <c r="P109" i="14"/>
  <c r="Q114" i="14"/>
  <c r="R114" i="14" s="1"/>
  <c r="U103" i="14"/>
  <c r="T103" i="14"/>
  <c r="S103" i="14"/>
  <c r="R103" i="14"/>
  <c r="V103" i="14" s="1"/>
  <c r="Q103" i="14"/>
  <c r="P103" i="14"/>
  <c r="O103" i="14"/>
  <c r="N103" i="14"/>
  <c r="M103" i="14"/>
  <c r="L103" i="14"/>
  <c r="K103" i="14"/>
  <c r="J103" i="14"/>
  <c r="I103" i="14"/>
  <c r="G103" i="14"/>
  <c r="F103" i="14"/>
  <c r="H103" i="14" s="1"/>
  <c r="E103" i="14"/>
  <c r="D103" i="14"/>
  <c r="C103" i="14"/>
  <c r="C13" i="14"/>
  <c r="C23" i="18"/>
  <c r="D23" i="18"/>
  <c r="E23" i="18"/>
  <c r="F23" i="18"/>
  <c r="G23" i="18"/>
  <c r="H23" i="18"/>
  <c r="I23" i="18"/>
  <c r="J23" i="18"/>
  <c r="K23" i="18"/>
  <c r="L23" i="18"/>
  <c r="M23" i="18"/>
  <c r="N23" i="18"/>
  <c r="B23" i="18"/>
  <c r="O22" i="18"/>
  <c r="O23" i="18" s="1"/>
  <c r="P23" i="18" s="1"/>
  <c r="U14" i="6"/>
  <c r="U13" i="6"/>
  <c r="U12" i="6"/>
  <c r="U9" i="6"/>
  <c r="U6" i="6"/>
  <c r="D14" i="13"/>
  <c r="E14" i="13"/>
  <c r="F14" i="13"/>
  <c r="G14" i="13"/>
  <c r="H14" i="13"/>
  <c r="I14" i="13"/>
  <c r="J14" i="13"/>
  <c r="K14" i="13"/>
  <c r="L14" i="13"/>
  <c r="M14" i="13"/>
  <c r="N14" i="13"/>
  <c r="C14" i="13"/>
  <c r="O25" i="19" l="1"/>
  <c r="U15" i="6"/>
  <c r="Q13" i="14"/>
  <c r="R13" i="14"/>
  <c r="S13" i="14"/>
  <c r="T13" i="14"/>
  <c r="U13" i="14"/>
  <c r="P13" i="14"/>
  <c r="O13" i="14"/>
  <c r="M13" i="14"/>
  <c r="L13" i="14"/>
  <c r="K13" i="14"/>
  <c r="J13" i="14"/>
  <c r="I13" i="14"/>
  <c r="G13" i="14"/>
  <c r="F13" i="14"/>
  <c r="D13" i="14"/>
  <c r="N13" i="12" l="1"/>
  <c r="M13" i="12"/>
  <c r="L13" i="12"/>
  <c r="K13" i="12"/>
  <c r="J13" i="12"/>
  <c r="I13" i="12"/>
  <c r="H13" i="12"/>
  <c r="G13" i="12"/>
  <c r="F13" i="12"/>
  <c r="E13" i="12"/>
  <c r="D13" i="12"/>
  <c r="C13" i="12"/>
  <c r="T14" i="6"/>
  <c r="S13" i="6"/>
  <c r="T13" i="6"/>
  <c r="I22" i="1" l="1"/>
  <c r="J22" i="1"/>
  <c r="T15" i="6"/>
  <c r="T6" i="6"/>
  <c r="T9" i="6"/>
  <c r="T12" i="6"/>
  <c r="D24" i="12"/>
  <c r="E24" i="12"/>
  <c r="F24" i="12"/>
  <c r="G24" i="12"/>
  <c r="H24" i="12"/>
  <c r="I24" i="12"/>
  <c r="J24" i="12"/>
  <c r="K24" i="12"/>
  <c r="L24" i="12"/>
  <c r="M24" i="12"/>
  <c r="N24" i="12"/>
  <c r="C24" i="12"/>
  <c r="O23" i="12"/>
  <c r="P23" i="12" s="1"/>
  <c r="P12" i="12"/>
  <c r="O21" i="18"/>
  <c r="O114" i="14"/>
  <c r="E12" i="14"/>
  <c r="H12" i="14"/>
  <c r="N12" i="14"/>
  <c r="V12" i="14"/>
  <c r="S14" i="6"/>
  <c r="M114" i="14"/>
  <c r="V10" i="14"/>
  <c r="S102" i="14" s="1"/>
  <c r="N10" i="14"/>
  <c r="K102" i="14" s="1"/>
  <c r="H10" i="14"/>
  <c r="G102" i="14" s="1"/>
  <c r="E10" i="14"/>
  <c r="C102" i="14" s="1"/>
  <c r="O11" i="13"/>
  <c r="O20" i="18"/>
  <c r="R104" i="14" l="1"/>
  <c r="S104" i="14"/>
  <c r="U104" i="14"/>
  <c r="P104" i="14"/>
  <c r="Q104" i="14"/>
  <c r="T104" i="14"/>
  <c r="O104" i="14"/>
  <c r="I104" i="14"/>
  <c r="N104" i="14" s="1"/>
  <c r="J104" i="14"/>
  <c r="R112" i="14"/>
  <c r="R113" i="14"/>
  <c r="L104" i="14"/>
  <c r="R109" i="14"/>
  <c r="R110" i="14"/>
  <c r="K104" i="14"/>
  <c r="R111" i="14"/>
  <c r="M104" i="14"/>
  <c r="F104" i="14"/>
  <c r="H104" i="14" s="1"/>
  <c r="G104" i="14"/>
  <c r="C104" i="14"/>
  <c r="D104" i="14"/>
  <c r="K22" i="1"/>
  <c r="T102" i="14"/>
  <c r="U102" i="14"/>
  <c r="N113" i="14"/>
  <c r="N112" i="14"/>
  <c r="N109" i="14"/>
  <c r="N111" i="14"/>
  <c r="N110" i="14"/>
  <c r="P102" i="14"/>
  <c r="Q102" i="14"/>
  <c r="F102" i="14"/>
  <c r="H102" i="14" s="1"/>
  <c r="L102" i="14"/>
  <c r="I102" i="14"/>
  <c r="M102" i="14"/>
  <c r="D102" i="14"/>
  <c r="E102" i="14" s="1"/>
  <c r="O102" i="14"/>
  <c r="J102" i="14"/>
  <c r="R102" i="14"/>
  <c r="O21" i="12"/>
  <c r="V104" i="14" l="1"/>
  <c r="E104" i="14"/>
  <c r="N114" i="14"/>
  <c r="V102" i="14"/>
  <c r="N102" i="14"/>
  <c r="O10" i="12" l="1"/>
  <c r="S15" i="6"/>
  <c r="S12" i="6"/>
  <c r="S9" i="6"/>
  <c r="S6" i="6"/>
  <c r="J21" i="1"/>
  <c r="I21" i="1"/>
  <c r="V5" i="14"/>
  <c r="V6" i="14"/>
  <c r="V7" i="14"/>
  <c r="V8" i="14"/>
  <c r="V9" i="14"/>
  <c r="V13" i="14" l="1"/>
  <c r="U101" i="14"/>
  <c r="T101" i="14"/>
  <c r="T100" i="14"/>
  <c r="U100" i="14"/>
  <c r="T99" i="14"/>
  <c r="U99" i="14"/>
  <c r="T98" i="14"/>
  <c r="U98" i="14"/>
  <c r="U97" i="14"/>
  <c r="T97" i="14"/>
  <c r="P10" i="12"/>
  <c r="P21" i="12"/>
  <c r="K21" i="1"/>
  <c r="K114" i="14"/>
  <c r="R101" i="14"/>
  <c r="N9" i="14"/>
  <c r="J101" i="14" s="1"/>
  <c r="H9" i="14"/>
  <c r="G101" i="14" s="1"/>
  <c r="E9" i="14"/>
  <c r="D101" i="14" s="1"/>
  <c r="O10" i="13"/>
  <c r="L113" i="14" l="1"/>
  <c r="L109" i="14"/>
  <c r="L110" i="14"/>
  <c r="L111" i="14"/>
  <c r="L112" i="14"/>
  <c r="I101" i="14"/>
  <c r="L101" i="14"/>
  <c r="M101" i="14"/>
  <c r="S101" i="14"/>
  <c r="O101" i="14"/>
  <c r="C101" i="14"/>
  <c r="E101" i="14" s="1"/>
  <c r="K101" i="14"/>
  <c r="F101" i="14"/>
  <c r="H101" i="14" s="1"/>
  <c r="P101" i="14"/>
  <c r="Q101" i="14"/>
  <c r="V101" i="14" l="1"/>
  <c r="N101" i="14"/>
  <c r="O19" i="18" l="1"/>
  <c r="O20" i="12"/>
  <c r="O9" i="12"/>
  <c r="P9" i="12" s="1"/>
  <c r="R14" i="6"/>
  <c r="R13" i="6"/>
  <c r="R12" i="6"/>
  <c r="R9" i="6"/>
  <c r="R6" i="6"/>
  <c r="J20" i="1"/>
  <c r="I20" i="1"/>
  <c r="K20" i="1" s="1"/>
  <c r="P19" i="18" l="1"/>
  <c r="P20" i="12"/>
  <c r="R15" i="6"/>
  <c r="I114" i="14" l="1"/>
  <c r="G114" i="14"/>
  <c r="E114" i="14"/>
  <c r="C114" i="14"/>
  <c r="N8" i="14"/>
  <c r="L100" i="14" s="1"/>
  <c r="H8" i="14"/>
  <c r="F100" i="14" s="1"/>
  <c r="E8" i="14"/>
  <c r="D100" i="14" s="1"/>
  <c r="N7" i="14"/>
  <c r="L99" i="14" s="1"/>
  <c r="H7" i="14"/>
  <c r="F99" i="14" s="1"/>
  <c r="E7" i="14"/>
  <c r="D99" i="14" s="1"/>
  <c r="N6" i="14"/>
  <c r="M98" i="14" s="1"/>
  <c r="H6" i="14"/>
  <c r="G98" i="14" s="1"/>
  <c r="E6" i="14"/>
  <c r="C98" i="14" s="1"/>
  <c r="N5" i="14"/>
  <c r="H5" i="14"/>
  <c r="E5" i="14"/>
  <c r="O9" i="13"/>
  <c r="O8" i="13"/>
  <c r="O7" i="13"/>
  <c r="O6" i="13"/>
  <c r="O14" i="13" s="1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O4" i="18"/>
  <c r="O19" i="12"/>
  <c r="O18" i="12"/>
  <c r="O17" i="12"/>
  <c r="O8" i="12"/>
  <c r="P8" i="12" s="1"/>
  <c r="O7" i="12"/>
  <c r="P7" i="12" s="1"/>
  <c r="O6" i="12"/>
  <c r="P6" i="12" s="1"/>
  <c r="Q14" i="6"/>
  <c r="P14" i="6"/>
  <c r="O14" i="6"/>
  <c r="N14" i="6"/>
  <c r="J14" i="6"/>
  <c r="I14" i="6"/>
  <c r="H14" i="6"/>
  <c r="G14" i="6"/>
  <c r="F14" i="6"/>
  <c r="E14" i="6"/>
  <c r="D14" i="6"/>
  <c r="C14" i="6"/>
  <c r="Q13" i="6"/>
  <c r="P13" i="6"/>
  <c r="O13" i="6"/>
  <c r="N13" i="6"/>
  <c r="J13" i="6"/>
  <c r="I13" i="6"/>
  <c r="H13" i="6"/>
  <c r="G13" i="6"/>
  <c r="F13" i="6"/>
  <c r="E13" i="6"/>
  <c r="D13" i="6"/>
  <c r="C13" i="6"/>
  <c r="Q12" i="6"/>
  <c r="P12" i="6"/>
  <c r="O12" i="6"/>
  <c r="N12" i="6"/>
  <c r="J12" i="6"/>
  <c r="I12" i="6"/>
  <c r="H12" i="6"/>
  <c r="G12" i="6"/>
  <c r="F12" i="6"/>
  <c r="E12" i="6"/>
  <c r="D12" i="6"/>
  <c r="C12" i="6"/>
  <c r="M11" i="6"/>
  <c r="L11" i="6"/>
  <c r="K11" i="6"/>
  <c r="M10" i="6"/>
  <c r="L10" i="6"/>
  <c r="K10" i="6"/>
  <c r="Q9" i="6"/>
  <c r="P9" i="6"/>
  <c r="O9" i="6"/>
  <c r="N9" i="6"/>
  <c r="J9" i="6"/>
  <c r="I9" i="6"/>
  <c r="H9" i="6"/>
  <c r="G9" i="6"/>
  <c r="F9" i="6"/>
  <c r="E9" i="6"/>
  <c r="D9" i="6"/>
  <c r="C9" i="6"/>
  <c r="M8" i="6"/>
  <c r="L8" i="6"/>
  <c r="K8" i="6"/>
  <c r="M7" i="6"/>
  <c r="L7" i="6"/>
  <c r="K7" i="6"/>
  <c r="Q6" i="6"/>
  <c r="P6" i="6"/>
  <c r="O6" i="6"/>
  <c r="N6" i="6"/>
  <c r="J6" i="6"/>
  <c r="I6" i="6"/>
  <c r="H6" i="6"/>
  <c r="G6" i="6"/>
  <c r="F6" i="6"/>
  <c r="E6" i="6"/>
  <c r="D6" i="6"/>
  <c r="C6" i="6"/>
  <c r="M5" i="6"/>
  <c r="L5" i="6"/>
  <c r="K5" i="6"/>
  <c r="M4" i="6"/>
  <c r="L4" i="6"/>
  <c r="K4" i="6"/>
  <c r="J19" i="1"/>
  <c r="I19" i="1"/>
  <c r="J18" i="1"/>
  <c r="I18" i="1"/>
  <c r="J17" i="1"/>
  <c r="I17" i="1"/>
  <c r="J16" i="1"/>
  <c r="I16" i="1"/>
  <c r="J15" i="1"/>
  <c r="P14" i="18" s="1"/>
  <c r="I15" i="1"/>
  <c r="J14" i="1"/>
  <c r="I14" i="1"/>
  <c r="J13" i="1"/>
  <c r="I13" i="1"/>
  <c r="J12" i="1"/>
  <c r="P11" i="18" s="1"/>
  <c r="I12" i="1"/>
  <c r="J11" i="1"/>
  <c r="P10" i="18" s="1"/>
  <c r="I11" i="1"/>
  <c r="J10" i="1"/>
  <c r="I10" i="1"/>
  <c r="J9" i="1"/>
  <c r="I9" i="1"/>
  <c r="J8" i="1"/>
  <c r="P7" i="18" s="1"/>
  <c r="I8" i="1"/>
  <c r="J7" i="1"/>
  <c r="I7" i="1"/>
  <c r="J6" i="1"/>
  <c r="I6" i="1"/>
  <c r="J5" i="1"/>
  <c r="I5" i="1"/>
  <c r="O24" i="12" l="1"/>
  <c r="C27" i="13"/>
  <c r="E27" i="13"/>
  <c r="P15" i="18"/>
  <c r="P6" i="18"/>
  <c r="P12" i="18"/>
  <c r="P18" i="18"/>
  <c r="V6" i="6"/>
  <c r="V12" i="6"/>
  <c r="E13" i="14"/>
  <c r="H13" i="14"/>
  <c r="N13" i="14"/>
  <c r="V9" i="6"/>
  <c r="O13" i="12"/>
  <c r="M97" i="14"/>
  <c r="H109" i="14"/>
  <c r="J110" i="14"/>
  <c r="J111" i="14"/>
  <c r="J112" i="14"/>
  <c r="J109" i="14"/>
  <c r="J113" i="14"/>
  <c r="D109" i="14"/>
  <c r="D113" i="14"/>
  <c r="D110" i="14"/>
  <c r="D112" i="14"/>
  <c r="D111" i="14"/>
  <c r="F110" i="14"/>
  <c r="F111" i="14"/>
  <c r="F113" i="14"/>
  <c r="F112" i="14"/>
  <c r="F109" i="14"/>
  <c r="C97" i="14"/>
  <c r="G97" i="14"/>
  <c r="D27" i="13"/>
  <c r="P8" i="18"/>
  <c r="P16" i="18"/>
  <c r="P5" i="18"/>
  <c r="P9" i="18"/>
  <c r="P17" i="18"/>
  <c r="P13" i="18"/>
  <c r="P4" i="18"/>
  <c r="H112" i="14"/>
  <c r="S100" i="14"/>
  <c r="R97" i="14"/>
  <c r="Q99" i="14"/>
  <c r="H110" i="14"/>
  <c r="P17" i="12"/>
  <c r="P19" i="12"/>
  <c r="D25" i="12"/>
  <c r="L25" i="12"/>
  <c r="N15" i="6"/>
  <c r="D15" i="6"/>
  <c r="O15" i="6"/>
  <c r="L14" i="6"/>
  <c r="E15" i="6"/>
  <c r="P15" i="6"/>
  <c r="M14" i="6"/>
  <c r="K12" i="1"/>
  <c r="K16" i="1"/>
  <c r="K14" i="6"/>
  <c r="K8" i="1"/>
  <c r="K9" i="1"/>
  <c r="K13" i="1"/>
  <c r="K17" i="1"/>
  <c r="K6" i="1"/>
  <c r="K18" i="1"/>
  <c r="K10" i="1"/>
  <c r="K14" i="1"/>
  <c r="M12" i="6"/>
  <c r="K7" i="1"/>
  <c r="K11" i="1"/>
  <c r="K15" i="1"/>
  <c r="K19" i="1"/>
  <c r="L12" i="6"/>
  <c r="I15" i="6"/>
  <c r="H25" i="12"/>
  <c r="L97" i="14"/>
  <c r="I99" i="14"/>
  <c r="M100" i="14"/>
  <c r="L13" i="6"/>
  <c r="J15" i="6"/>
  <c r="K99" i="14"/>
  <c r="O100" i="14"/>
  <c r="M13" i="6"/>
  <c r="J25" i="12"/>
  <c r="D98" i="14"/>
  <c r="E98" i="14" s="1"/>
  <c r="M99" i="14"/>
  <c r="J98" i="14"/>
  <c r="L98" i="14"/>
  <c r="C100" i="14"/>
  <c r="E100" i="14" s="1"/>
  <c r="D97" i="14"/>
  <c r="P98" i="14"/>
  <c r="G100" i="14"/>
  <c r="H100" i="14" s="1"/>
  <c r="F15" i="6"/>
  <c r="L9" i="6"/>
  <c r="G15" i="6"/>
  <c r="Q15" i="6"/>
  <c r="F25" i="12"/>
  <c r="N25" i="12"/>
  <c r="F97" i="14"/>
  <c r="I100" i="14"/>
  <c r="M9" i="6"/>
  <c r="H15" i="6"/>
  <c r="J97" i="14"/>
  <c r="C99" i="14"/>
  <c r="E99" i="14" s="1"/>
  <c r="K100" i="14"/>
  <c r="K6" i="6"/>
  <c r="K9" i="6"/>
  <c r="K12" i="6"/>
  <c r="K13" i="6"/>
  <c r="C15" i="6"/>
  <c r="P18" i="12"/>
  <c r="K5" i="1"/>
  <c r="M6" i="6"/>
  <c r="C25" i="12"/>
  <c r="E25" i="12"/>
  <c r="G25" i="12"/>
  <c r="I25" i="12"/>
  <c r="K25" i="12"/>
  <c r="M25" i="12"/>
  <c r="L6" i="6"/>
  <c r="S97" i="14"/>
  <c r="Q97" i="14"/>
  <c r="O97" i="14"/>
  <c r="S98" i="14"/>
  <c r="Q98" i="14"/>
  <c r="O98" i="14"/>
  <c r="R99" i="14"/>
  <c r="P99" i="14"/>
  <c r="R100" i="14"/>
  <c r="P100" i="14"/>
  <c r="P97" i="14"/>
  <c r="F98" i="14"/>
  <c r="H98" i="14" s="1"/>
  <c r="R98" i="14"/>
  <c r="G99" i="14"/>
  <c r="H99" i="14" s="1"/>
  <c r="O99" i="14"/>
  <c r="S99" i="14"/>
  <c r="Q100" i="14"/>
  <c r="H111" i="14"/>
  <c r="H113" i="14"/>
  <c r="I97" i="14"/>
  <c r="K97" i="14"/>
  <c r="I98" i="14"/>
  <c r="K98" i="14"/>
  <c r="J99" i="14"/>
  <c r="J100" i="14"/>
  <c r="O25" i="12" l="1"/>
  <c r="K24" i="1"/>
  <c r="V14" i="6"/>
  <c r="V13" i="6"/>
  <c r="M15" i="6"/>
  <c r="E97" i="14"/>
  <c r="V99" i="14"/>
  <c r="V100" i="14"/>
  <c r="V97" i="14"/>
  <c r="H97" i="14"/>
  <c r="N27" i="13"/>
  <c r="H27" i="13"/>
  <c r="K27" i="13"/>
  <c r="L27" i="13"/>
  <c r="G27" i="13"/>
  <c r="M27" i="13"/>
  <c r="I27" i="13"/>
  <c r="J27" i="13"/>
  <c r="L15" i="6"/>
  <c r="L114" i="14"/>
  <c r="D114" i="14"/>
  <c r="N99" i="14"/>
  <c r="F114" i="14"/>
  <c r="V98" i="14"/>
  <c r="K25" i="19"/>
  <c r="P24" i="12"/>
  <c r="K15" i="6"/>
  <c r="H25" i="19"/>
  <c r="G25" i="19"/>
  <c r="C25" i="19"/>
  <c r="N100" i="14"/>
  <c r="F27" i="13"/>
  <c r="D25" i="19"/>
  <c r="L25" i="19"/>
  <c r="H114" i="14"/>
  <c r="N98" i="14"/>
  <c r="N97" i="14"/>
  <c r="J114" i="14"/>
  <c r="M25" i="19"/>
  <c r="I25" i="19"/>
  <c r="E25" i="19"/>
  <c r="N25" i="19"/>
  <c r="J25" i="19"/>
  <c r="F25" i="19"/>
  <c r="V1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宇田川力</author>
  </authors>
  <commentList>
    <comment ref="O16" authorId="0" shapeId="0" xr:uid="{00000000-0006-0000-0300-000001000000}">
      <text>
        <r>
          <rPr>
            <b/>
            <sz val="9"/>
            <rFont val="MS P ゴシック"/>
            <charset val="128"/>
          </rPr>
          <t>月次データを修正
460　-&gt;　466　</t>
        </r>
      </text>
    </comment>
  </commentList>
</comments>
</file>

<file path=xl/sharedStrings.xml><?xml version="1.0" encoding="utf-8"?>
<sst xmlns="http://schemas.openxmlformats.org/spreadsheetml/2006/main" count="332" uniqueCount="133">
  <si>
    <t>パソコン相談会年度別統計（回数と参加人数）</t>
  </si>
  <si>
    <t>●実施回数と参加人数</t>
  </si>
  <si>
    <t>年度</t>
  </si>
  <si>
    <t>公民館</t>
  </si>
  <si>
    <t>北文化</t>
  </si>
  <si>
    <t>東文化</t>
  </si>
  <si>
    <t>合　計</t>
  </si>
  <si>
    <t>回数</t>
  </si>
  <si>
    <t>参加
人数</t>
  </si>
  <si>
    <t>回数
合計</t>
  </si>
  <si>
    <t>参加人
数合計</t>
  </si>
  <si>
    <t>参加人数平均</t>
  </si>
  <si>
    <t>2006年</t>
  </si>
  <si>
    <t>2007年</t>
  </si>
  <si>
    <t>2008年</t>
  </si>
  <si>
    <t>2009年</t>
  </si>
  <si>
    <t>2010年</t>
  </si>
  <si>
    <t>2011年</t>
  </si>
  <si>
    <t>2012年</t>
  </si>
  <si>
    <t>2013年</t>
  </si>
  <si>
    <t>2014年</t>
  </si>
  <si>
    <t>2015年</t>
  </si>
  <si>
    <t>2016年</t>
  </si>
  <si>
    <t>2017年</t>
  </si>
  <si>
    <t>2018年</t>
  </si>
  <si>
    <t>2019年</t>
  </si>
  <si>
    <t>2020年</t>
  </si>
  <si>
    <t>※パソコン相談会は２００５年度からスタートし、年間５３回実施したが、参加人数や相談内容等のデータがないため、割愛した。</t>
  </si>
  <si>
    <t>パソコン相談会参加者年度別統計(横軸が年度）</t>
  </si>
  <si>
    <t>参加人数</t>
  </si>
  <si>
    <t>平均</t>
  </si>
  <si>
    <t>回数合計</t>
  </si>
  <si>
    <t>合計</t>
  </si>
  <si>
    <t>月次相談会の開催回数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</si>
  <si>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</si>
  <si>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</si>
  <si>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</si>
  <si>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</si>
  <si>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</si>
  <si>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</si>
  <si>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</si>
  <si>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</si>
  <si>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</si>
  <si>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</si>
  <si>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</si>
  <si>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</si>
  <si>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対72回</t>
  </si>
  <si>
    <t>月次相談会の相談者数</t>
  </si>
  <si>
    <t>者/回</t>
  </si>
  <si>
    <t>相談者/回</t>
  </si>
  <si>
    <t>　★ 上記、月次相談会の開催回数および相談者数のﾃﾞｰﾀは全てPC相談会報告を引用した。</t>
  </si>
  <si>
    <t>パソコン相談会年度別統計（件数と相談内容）</t>
  </si>
  <si>
    <t>●相談内容</t>
  </si>
  <si>
    <t>文字入力</t>
  </si>
  <si>
    <t>PCの基礎</t>
  </si>
  <si>
    <t>デスクトップ</t>
  </si>
  <si>
    <t>セキュリティ</t>
  </si>
  <si>
    <t>ワード</t>
  </si>
  <si>
    <t>エクセル</t>
  </si>
  <si>
    <t>インターネット</t>
  </si>
  <si>
    <t>Eメール</t>
  </si>
  <si>
    <t>はがき
ソフト</t>
  </si>
  <si>
    <t>映像音楽メディア</t>
  </si>
  <si>
    <t>周辺接続機器</t>
  </si>
  <si>
    <t>デジカメ</t>
  </si>
  <si>
    <t>その他</t>
  </si>
  <si>
    <t>件数
合計</t>
  </si>
  <si>
    <t>１人平均件数</t>
  </si>
  <si>
    <t>2006年度</t>
  </si>
  <si>
    <t>2007年度</t>
  </si>
  <si>
    <t>2008年度</t>
  </si>
  <si>
    <t>2009年度</t>
  </si>
  <si>
    <t>2010年度</t>
  </si>
  <si>
    <t>2011年度</t>
  </si>
  <si>
    <t>2012年度</t>
  </si>
  <si>
    <t>2013年度</t>
  </si>
  <si>
    <t>2014年度</t>
  </si>
  <si>
    <t>2015年度</t>
  </si>
  <si>
    <t>2016年度</t>
  </si>
  <si>
    <t>2017年度</t>
  </si>
  <si>
    <t>2018年度</t>
  </si>
  <si>
    <t>2019年度</t>
  </si>
  <si>
    <t>2020年度</t>
  </si>
  <si>
    <t>パソコン相談会　相談内容の推移</t>
  </si>
  <si>
    <t>パソコン相談会　相談カテゴリー別推移</t>
  </si>
  <si>
    <t>パソコン相談会　相談内容件数</t>
  </si>
  <si>
    <t>相談者属性</t>
  </si>
  <si>
    <t>来訪歴</t>
  </si>
  <si>
    <t>男女構成</t>
  </si>
  <si>
    <t>年齢構成</t>
  </si>
  <si>
    <t>パソコンOS構成</t>
  </si>
  <si>
    <t>初回</t>
  </si>
  <si>
    <t>再来</t>
  </si>
  <si>
    <t>計</t>
  </si>
  <si>
    <t>男性</t>
  </si>
  <si>
    <t>女性</t>
  </si>
  <si>
    <t>~49</t>
  </si>
  <si>
    <t>50~</t>
  </si>
  <si>
    <t>60~</t>
  </si>
  <si>
    <t>70~</t>
  </si>
  <si>
    <t>80~</t>
  </si>
  <si>
    <t>XP</t>
  </si>
  <si>
    <t>Vista</t>
  </si>
  <si>
    <t>Mobile</t>
  </si>
  <si>
    <t>相談者属性（比率）</t>
  </si>
  <si>
    <t>年齢別比較</t>
  </si>
  <si>
    <t>年齢</t>
  </si>
  <si>
    <t>比率</t>
  </si>
  <si>
    <t>∼49</t>
  </si>
  <si>
    <t>50∼</t>
  </si>
  <si>
    <t>60∼</t>
  </si>
  <si>
    <t>70∼</t>
  </si>
  <si>
    <t>2021年</t>
    <phoneticPr fontId="24"/>
  </si>
  <si>
    <t>合　計</t>
    <phoneticPr fontId="24"/>
  </si>
  <si>
    <t>2021年度</t>
    <phoneticPr fontId="24"/>
  </si>
  <si>
    <t>2021年度</t>
  </si>
  <si>
    <t>2022年</t>
  </si>
  <si>
    <t>2022年度</t>
  </si>
  <si>
    <t>2022年度</t>
    <phoneticPr fontId="24"/>
  </si>
  <si>
    <t>2023年度</t>
  </si>
  <si>
    <t>2023年度</t>
    <rPh sb="4" eb="6">
      <t>ネンド</t>
    </rPh>
    <phoneticPr fontId="24"/>
  </si>
  <si>
    <t>2023年</t>
  </si>
  <si>
    <t>北文化</t>
    <phoneticPr fontId="24"/>
  </si>
  <si>
    <t>80∼</t>
    <phoneticPr fontId="24"/>
  </si>
  <si>
    <t>2017～23年度</t>
    <phoneticPr fontId="24"/>
  </si>
  <si>
    <t>パソコン相談会　相談内容の推移（7年間）</t>
    <phoneticPr fontId="24"/>
  </si>
  <si>
    <t>2024年</t>
    <rPh sb="4" eb="5">
      <t>ネン</t>
    </rPh>
    <phoneticPr fontId="24"/>
  </si>
  <si>
    <t>2024年度</t>
    <rPh sb="4" eb="6">
      <t>ネンド</t>
    </rPh>
    <phoneticPr fontId="24"/>
  </si>
  <si>
    <t>2006～24年度</t>
    <phoneticPr fontId="24"/>
  </si>
  <si>
    <t>2024年度</t>
    <phoneticPr fontId="24"/>
  </si>
  <si>
    <t>2018年～2024年　7年間の月別相談者数の傾向</t>
    <phoneticPr fontId="24"/>
  </si>
  <si>
    <t>2024年</t>
    <phoneticPr fontId="24"/>
  </si>
  <si>
    <t>2024年度</t>
    <rPh sb="4" eb="6">
      <t>ネンド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</si>
</sst>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0_ "/>
    <numFmt numFmtId="177" formatCode="0_ ;[Red]\-0\ "/>
    <numFmt numFmtId="178" formatCode="0.0"/>
    <numFmt numFmtId="179" formatCode="0.0%"/>
  </numFmts>
  <fonts count="27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name val="MS P ゴシック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97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10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medium">
        <color auto="1"/>
      </left>
      <right/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 diagonalUp="1"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 style="hair">
        <color auto="1"/>
      </diagonal>
    </border>
  </borders>
  <cellStyleXfs count="12">
    <xf numFmtId="0" fontId="0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0" borderId="0"/>
    <xf numFmtId="38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2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38" fontId="3" fillId="0" borderId="5" xfId="1" applyFont="1" applyBorder="1">
      <alignment vertical="center"/>
    </xf>
    <xf numFmtId="38" fontId="3" fillId="0" borderId="18" xfId="1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38" fontId="3" fillId="0" borderId="19" xfId="1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9" fontId="3" fillId="0" borderId="10" xfId="2" applyFont="1" applyBorder="1">
      <alignment vertical="center"/>
    </xf>
    <xf numFmtId="9" fontId="3" fillId="0" borderId="34" xfId="2" applyFont="1" applyBorder="1">
      <alignment vertical="center"/>
    </xf>
    <xf numFmtId="9" fontId="3" fillId="0" borderId="35" xfId="2" applyFont="1" applyBorder="1">
      <alignment vertical="center"/>
    </xf>
    <xf numFmtId="9" fontId="3" fillId="0" borderId="35" xfId="0" applyNumberFormat="1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4" fillId="0" borderId="37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>
      <alignment vertical="center"/>
    </xf>
    <xf numFmtId="9" fontId="5" fillId="0" borderId="33" xfId="2" applyFont="1" applyBorder="1">
      <alignment vertical="center"/>
    </xf>
    <xf numFmtId="0" fontId="5" fillId="0" borderId="41" xfId="0" applyFont="1" applyBorder="1">
      <alignment vertical="center"/>
    </xf>
    <xf numFmtId="9" fontId="5" fillId="0" borderId="35" xfId="2" applyFont="1" applyBorder="1">
      <alignment vertical="center"/>
    </xf>
    <xf numFmtId="0" fontId="5" fillId="0" borderId="42" xfId="0" applyFont="1" applyBorder="1">
      <alignment vertical="center"/>
    </xf>
    <xf numFmtId="9" fontId="5" fillId="0" borderId="43" xfId="2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9" fontId="5" fillId="0" borderId="0" xfId="2" applyFont="1" applyBorder="1">
      <alignment vertical="center"/>
    </xf>
    <xf numFmtId="9" fontId="3" fillId="0" borderId="22" xfId="2" applyFont="1" applyBorder="1">
      <alignment vertical="center"/>
    </xf>
    <xf numFmtId="9" fontId="3" fillId="0" borderId="44" xfId="2" applyFont="1" applyBorder="1">
      <alignment vertical="center"/>
    </xf>
    <xf numFmtId="9" fontId="3" fillId="0" borderId="20" xfId="2" applyFont="1" applyBorder="1">
      <alignment vertical="center"/>
    </xf>
    <xf numFmtId="9" fontId="5" fillId="0" borderId="46" xfId="2" applyFont="1" applyBorder="1">
      <alignment vertical="center"/>
    </xf>
    <xf numFmtId="0" fontId="3" fillId="0" borderId="47" xfId="0" applyFont="1" applyBorder="1">
      <alignment vertical="center"/>
    </xf>
    <xf numFmtId="0" fontId="3" fillId="0" borderId="41" xfId="0" applyFont="1" applyBorder="1">
      <alignment vertical="center"/>
    </xf>
    <xf numFmtId="9" fontId="5" fillId="0" borderId="12" xfId="2" applyFont="1" applyBorder="1">
      <alignment vertical="center"/>
    </xf>
    <xf numFmtId="0" fontId="5" fillId="0" borderId="48" xfId="0" applyFont="1" applyBorder="1">
      <alignment vertical="center"/>
    </xf>
    <xf numFmtId="9" fontId="3" fillId="0" borderId="23" xfId="2" applyFont="1" applyBorder="1">
      <alignment vertical="center"/>
    </xf>
    <xf numFmtId="9" fontId="5" fillId="0" borderId="0" xfId="0" applyNumberFormat="1" applyFont="1">
      <alignment vertical="center"/>
    </xf>
    <xf numFmtId="0" fontId="7" fillId="0" borderId="51" xfId="0" applyFont="1" applyBorder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7" fillId="0" borderId="40" xfId="0" applyFont="1" applyBorder="1">
      <alignment vertical="center"/>
    </xf>
    <xf numFmtId="0" fontId="8" fillId="0" borderId="31" xfId="0" applyFont="1" applyBorder="1" applyAlignment="1">
      <alignment horizontal="center" vertical="center"/>
    </xf>
    <xf numFmtId="0" fontId="7" fillId="0" borderId="4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37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9" fontId="7" fillId="0" borderId="40" xfId="2" applyFont="1" applyBorder="1">
      <alignment vertical="center"/>
    </xf>
    <xf numFmtId="9" fontId="7" fillId="0" borderId="41" xfId="2" applyFont="1" applyBorder="1">
      <alignment vertical="center"/>
    </xf>
    <xf numFmtId="9" fontId="7" fillId="0" borderId="37" xfId="2" applyFont="1" applyBorder="1">
      <alignment vertical="center"/>
    </xf>
    <xf numFmtId="0" fontId="9" fillId="0" borderId="4" xfId="0" applyFont="1" applyBorder="1" applyAlignment="1">
      <alignment horizontal="center" vertical="center" wrapText="1"/>
    </xf>
    <xf numFmtId="0" fontId="7" fillId="0" borderId="39" xfId="0" applyFont="1" applyBorder="1">
      <alignment vertical="center"/>
    </xf>
    <xf numFmtId="0" fontId="7" fillId="0" borderId="31" xfId="0" applyFont="1" applyBorder="1">
      <alignment vertical="center"/>
    </xf>
    <xf numFmtId="38" fontId="7" fillId="0" borderId="37" xfId="1" applyFont="1" applyBorder="1">
      <alignment vertical="center"/>
    </xf>
    <xf numFmtId="0" fontId="9" fillId="0" borderId="4" xfId="0" applyFont="1" applyBorder="1" applyAlignment="1">
      <alignment horizontal="left" vertical="center" wrapText="1"/>
    </xf>
    <xf numFmtId="9" fontId="7" fillId="0" borderId="39" xfId="2" applyFont="1" applyBorder="1">
      <alignment vertical="center"/>
    </xf>
    <xf numFmtId="9" fontId="7" fillId="0" borderId="31" xfId="2" applyFont="1" applyBorder="1">
      <alignment vertical="center"/>
    </xf>
    <xf numFmtId="9" fontId="7" fillId="0" borderId="4" xfId="2" applyFont="1" applyBorder="1">
      <alignment vertical="center"/>
    </xf>
    <xf numFmtId="0" fontId="0" fillId="0" borderId="1" xfId="0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9" fontId="7" fillId="0" borderId="52" xfId="2" applyFont="1" applyBorder="1">
      <alignment vertical="center"/>
    </xf>
    <xf numFmtId="9" fontId="7" fillId="0" borderId="53" xfId="2" applyFont="1" applyFill="1" applyBorder="1">
      <alignment vertical="center"/>
    </xf>
    <xf numFmtId="9" fontId="7" fillId="0" borderId="54" xfId="2" applyFont="1" applyBorder="1">
      <alignment vertical="center"/>
    </xf>
    <xf numFmtId="9" fontId="7" fillId="0" borderId="7" xfId="2" applyFont="1" applyBorder="1">
      <alignment vertical="center"/>
    </xf>
    <xf numFmtId="9" fontId="0" fillId="0" borderId="0" xfId="0" applyNumberFormat="1">
      <alignment vertical="center"/>
    </xf>
    <xf numFmtId="0" fontId="0" fillId="0" borderId="37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55" xfId="0" applyBorder="1" applyAlignment="1">
      <alignment horizontal="center" vertical="center" wrapText="1"/>
    </xf>
    <xf numFmtId="0" fontId="7" fillId="0" borderId="56" xfId="0" applyFont="1" applyBorder="1">
      <alignment vertical="center"/>
    </xf>
    <xf numFmtId="0" fontId="7" fillId="0" borderId="45" xfId="0" applyFont="1" applyBorder="1">
      <alignment vertical="center"/>
    </xf>
    <xf numFmtId="0" fontId="7" fillId="0" borderId="57" xfId="0" applyFont="1" applyBorder="1">
      <alignment vertical="center"/>
    </xf>
    <xf numFmtId="0" fontId="0" fillId="0" borderId="45" xfId="0" applyBorder="1" applyAlignment="1">
      <alignment horizontal="right" vertical="center"/>
    </xf>
    <xf numFmtId="0" fontId="12" fillId="0" borderId="22" xfId="0" applyFont="1" applyBorder="1">
      <alignment vertical="center"/>
    </xf>
    <xf numFmtId="0" fontId="12" fillId="0" borderId="41" xfId="0" applyFont="1" applyBorder="1">
      <alignment vertical="center"/>
    </xf>
    <xf numFmtId="0" fontId="12" fillId="0" borderId="13" xfId="0" applyFont="1" applyBorder="1">
      <alignment vertical="center"/>
    </xf>
    <xf numFmtId="0" fontId="0" fillId="0" borderId="58" xfId="0" applyBorder="1" applyAlignment="1">
      <alignment horizontal="right" vertical="center"/>
    </xf>
    <xf numFmtId="0" fontId="12" fillId="0" borderId="0" xfId="0" applyFont="1">
      <alignment vertical="center"/>
    </xf>
    <xf numFmtId="0" fontId="0" fillId="0" borderId="59" xfId="0" applyBorder="1" applyAlignment="1">
      <alignment horizontal="right" vertical="center"/>
    </xf>
    <xf numFmtId="0" fontId="12" fillId="0" borderId="16" xfId="0" applyFont="1" applyBorder="1">
      <alignment vertical="center"/>
    </xf>
    <xf numFmtId="38" fontId="7" fillId="0" borderId="38" xfId="1" applyFont="1" applyBorder="1">
      <alignment vertical="center"/>
    </xf>
    <xf numFmtId="0" fontId="7" fillId="0" borderId="0" xfId="0" applyFont="1" applyAlignment="1">
      <alignment horizontal="left" vertical="center"/>
    </xf>
    <xf numFmtId="0" fontId="9" fillId="0" borderId="55" xfId="0" applyFont="1" applyBorder="1" applyAlignment="1">
      <alignment horizontal="left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61" xfId="0" applyFont="1" applyBorder="1">
      <alignment vertical="center"/>
    </xf>
    <xf numFmtId="0" fontId="7" fillId="0" borderId="47" xfId="0" applyFont="1" applyBorder="1">
      <alignment vertical="center"/>
    </xf>
    <xf numFmtId="176" fontId="7" fillId="0" borderId="46" xfId="0" applyNumberFormat="1" applyFont="1" applyBorder="1" applyAlignment="1">
      <alignment horizontal="right" vertical="center"/>
    </xf>
    <xf numFmtId="0" fontId="7" fillId="0" borderId="58" xfId="0" applyFont="1" applyBorder="1">
      <alignment vertical="center"/>
    </xf>
    <xf numFmtId="0" fontId="7" fillId="0" borderId="22" xfId="0" applyFont="1" applyBorder="1">
      <alignment vertical="center"/>
    </xf>
    <xf numFmtId="176" fontId="7" fillId="0" borderId="35" xfId="0" applyNumberFormat="1" applyFont="1" applyBorder="1" applyAlignment="1">
      <alignment horizontal="right" vertical="center"/>
    </xf>
    <xf numFmtId="0" fontId="7" fillId="0" borderId="62" xfId="0" applyFont="1" applyBorder="1">
      <alignment vertical="center"/>
    </xf>
    <xf numFmtId="0" fontId="0" fillId="0" borderId="35" xfId="0" applyBorder="1" applyAlignment="1">
      <alignment horizontal="right" vertical="center"/>
    </xf>
    <xf numFmtId="0" fontId="7" fillId="0" borderId="63" xfId="0" applyFont="1" applyBorder="1">
      <alignment vertical="center"/>
    </xf>
    <xf numFmtId="0" fontId="8" fillId="0" borderId="22" xfId="0" applyFont="1" applyBorder="1">
      <alignment vertical="center"/>
    </xf>
    <xf numFmtId="38" fontId="7" fillId="0" borderId="2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0" xfId="0" applyNumberFormat="1" applyFont="1" applyAlignment="1">
      <alignment horizontal="right" vertical="center"/>
    </xf>
    <xf numFmtId="179" fontId="0" fillId="0" borderId="0" xfId="0" applyNumberForma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44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62" xfId="0" applyFont="1" applyBorder="1" applyAlignment="1">
      <alignment horizontal="center" vertical="center"/>
    </xf>
    <xf numFmtId="0" fontId="9" fillId="0" borderId="6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6" xfId="0" applyFont="1" applyBorder="1" applyAlignment="1">
      <alignment horizontal="center" vertical="center"/>
    </xf>
    <xf numFmtId="0" fontId="9" fillId="0" borderId="66" xfId="0" applyFont="1" applyBorder="1">
      <alignment vertical="center"/>
    </xf>
    <xf numFmtId="0" fontId="9" fillId="0" borderId="67" xfId="0" applyFont="1" applyBorder="1">
      <alignment vertical="center"/>
    </xf>
    <xf numFmtId="0" fontId="9" fillId="0" borderId="57" xfId="0" applyFont="1" applyBorder="1" applyAlignment="1">
      <alignment horizontal="center" vertical="center"/>
    </xf>
    <xf numFmtId="0" fontId="9" fillId="0" borderId="68" xfId="0" applyFont="1" applyBorder="1">
      <alignment vertical="center"/>
    </xf>
    <xf numFmtId="0" fontId="14" fillId="0" borderId="45" xfId="0" applyFont="1" applyBorder="1" applyAlignment="1">
      <alignment horizontal="center" vertical="center"/>
    </xf>
    <xf numFmtId="178" fontId="9" fillId="0" borderId="44" xfId="0" applyNumberFormat="1" applyFont="1" applyBorder="1" applyAlignment="1">
      <alignment horizontal="right" vertical="center"/>
    </xf>
    <xf numFmtId="178" fontId="9" fillId="0" borderId="20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right" vertical="center"/>
    </xf>
    <xf numFmtId="1" fontId="9" fillId="0" borderId="0" xfId="0" applyNumberFormat="1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9" fillId="0" borderId="69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69" xfId="0" applyFont="1" applyBorder="1">
      <alignment vertical="center"/>
    </xf>
    <xf numFmtId="0" fontId="9" fillId="0" borderId="58" xfId="0" applyFont="1" applyBorder="1">
      <alignment vertical="center"/>
    </xf>
    <xf numFmtId="177" fontId="9" fillId="0" borderId="45" xfId="0" applyNumberFormat="1" applyFont="1" applyBorder="1" applyAlignment="1">
      <alignment horizontal="right" vertical="center"/>
    </xf>
    <xf numFmtId="0" fontId="9" fillId="0" borderId="70" xfId="0" applyFont="1" applyBorder="1">
      <alignment vertical="center"/>
    </xf>
    <xf numFmtId="0" fontId="9" fillId="0" borderId="59" xfId="0" applyFont="1" applyBorder="1">
      <alignment vertical="center"/>
    </xf>
    <xf numFmtId="177" fontId="9" fillId="0" borderId="57" xfId="0" applyNumberFormat="1" applyFont="1" applyBorder="1" applyAlignment="1">
      <alignment horizontal="right" vertical="center"/>
    </xf>
    <xf numFmtId="0" fontId="9" fillId="0" borderId="34" xfId="0" applyFont="1" applyBorder="1" applyAlignment="1">
      <alignment horizontal="center" vertical="center"/>
    </xf>
    <xf numFmtId="0" fontId="9" fillId="0" borderId="34" xfId="0" applyFont="1" applyBorder="1">
      <alignment vertical="center"/>
    </xf>
    <xf numFmtId="178" fontId="9" fillId="0" borderId="45" xfId="0" applyNumberFormat="1" applyFont="1" applyBorder="1">
      <alignment vertical="center"/>
    </xf>
    <xf numFmtId="0" fontId="9" fillId="0" borderId="72" xfId="0" applyFont="1" applyBorder="1">
      <alignment vertical="center"/>
    </xf>
    <xf numFmtId="178" fontId="9" fillId="0" borderId="57" xfId="0" applyNumberFormat="1" applyFont="1" applyBorder="1">
      <alignment vertical="center"/>
    </xf>
    <xf numFmtId="178" fontId="9" fillId="0" borderId="69" xfId="0" applyNumberFormat="1" applyFont="1" applyBorder="1" applyAlignment="1">
      <alignment horizontal="right" vertical="center"/>
    </xf>
    <xf numFmtId="178" fontId="9" fillId="0" borderId="45" xfId="0" applyNumberFormat="1" applyFont="1" applyBorder="1" applyAlignment="1">
      <alignment horizontal="right" vertical="center"/>
    </xf>
    <xf numFmtId="0" fontId="9" fillId="0" borderId="7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77" xfId="0" applyFont="1" applyBorder="1">
      <alignment vertical="center"/>
    </xf>
    <xf numFmtId="0" fontId="7" fillId="0" borderId="78" xfId="0" applyFont="1" applyBorder="1">
      <alignment vertical="center"/>
    </xf>
    <xf numFmtId="0" fontId="9" fillId="0" borderId="17" xfId="0" applyFont="1" applyBorder="1" applyAlignment="1">
      <alignment horizontal="center" vertical="center" wrapText="1"/>
    </xf>
    <xf numFmtId="0" fontId="7" fillId="0" borderId="34" xfId="0" applyFont="1" applyBorder="1">
      <alignment vertical="center"/>
    </xf>
    <xf numFmtId="0" fontId="19" fillId="0" borderId="45" xfId="0" applyFont="1" applyBorder="1">
      <alignment vertical="center"/>
    </xf>
    <xf numFmtId="0" fontId="0" fillId="0" borderId="17" xfId="0" applyBorder="1" applyAlignment="1">
      <alignment horizontal="center" vertical="center" wrapText="1"/>
    </xf>
    <xf numFmtId="178" fontId="7" fillId="0" borderId="73" xfId="0" applyNumberFormat="1" applyFont="1" applyBorder="1">
      <alignment vertical="center"/>
    </xf>
    <xf numFmtId="178" fontId="7" fillId="0" borderId="71" xfId="0" applyNumberFormat="1" applyFont="1" applyBorder="1">
      <alignment vertical="center"/>
    </xf>
    <xf numFmtId="0" fontId="19" fillId="0" borderId="77" xfId="0" applyFont="1" applyBorder="1">
      <alignment vertical="center"/>
    </xf>
    <xf numFmtId="0" fontId="7" fillId="0" borderId="80" xfId="0" applyFont="1" applyBorder="1">
      <alignment vertical="center"/>
    </xf>
    <xf numFmtId="176" fontId="7" fillId="0" borderId="29" xfId="0" applyNumberFormat="1" applyFont="1" applyBorder="1">
      <alignment vertical="center"/>
    </xf>
    <xf numFmtId="176" fontId="7" fillId="0" borderId="55" xfId="0" applyNumberFormat="1" applyFont="1" applyBorder="1">
      <alignment vertical="center"/>
    </xf>
    <xf numFmtId="0" fontId="7" fillId="0" borderId="38" xfId="0" applyFont="1" applyBorder="1" applyAlignment="1">
      <alignment horizontal="center" vertical="center"/>
    </xf>
    <xf numFmtId="38" fontId="7" fillId="0" borderId="81" xfId="0" applyNumberFormat="1" applyFont="1" applyBorder="1">
      <alignment vertical="center"/>
    </xf>
    <xf numFmtId="38" fontId="7" fillId="0" borderId="78" xfId="0" applyNumberFormat="1" applyFont="1" applyBorder="1">
      <alignment vertical="center"/>
    </xf>
    <xf numFmtId="38" fontId="7" fillId="0" borderId="82" xfId="0" applyNumberFormat="1" applyFont="1" applyBorder="1">
      <alignment vertical="center"/>
    </xf>
    <xf numFmtId="38" fontId="7" fillId="0" borderId="61" xfId="0" applyNumberFormat="1" applyFont="1" applyBorder="1">
      <alignment vertical="center"/>
    </xf>
    <xf numFmtId="0" fontId="7" fillId="0" borderId="49" xfId="0" applyFont="1" applyBorder="1">
      <alignment vertical="center"/>
    </xf>
    <xf numFmtId="178" fontId="7" fillId="0" borderId="60" xfId="0" applyNumberFormat="1" applyFont="1" applyBorder="1">
      <alignment vertical="center"/>
    </xf>
    <xf numFmtId="0" fontId="7" fillId="0" borderId="81" xfId="0" applyFont="1" applyBorder="1">
      <alignment vertical="center"/>
    </xf>
    <xf numFmtId="0" fontId="7" fillId="0" borderId="82" xfId="0" applyFont="1" applyBorder="1">
      <alignment vertical="center"/>
    </xf>
    <xf numFmtId="0" fontId="0" fillId="0" borderId="13" xfId="0" applyBorder="1" applyAlignment="1">
      <alignment horizontal="right" vertical="center"/>
    </xf>
    <xf numFmtId="0" fontId="7" fillId="0" borderId="71" xfId="0" applyFont="1" applyBorder="1">
      <alignment vertical="center"/>
    </xf>
    <xf numFmtId="176" fontId="7" fillId="0" borderId="38" xfId="0" applyNumberFormat="1" applyFont="1" applyBorder="1">
      <alignment vertical="center"/>
    </xf>
    <xf numFmtId="38" fontId="7" fillId="0" borderId="83" xfId="1" applyFont="1" applyBorder="1">
      <alignment vertical="center"/>
    </xf>
    <xf numFmtId="38" fontId="7" fillId="0" borderId="39" xfId="1" applyFont="1" applyBorder="1">
      <alignment vertical="center"/>
    </xf>
    <xf numFmtId="38" fontId="7" fillId="0" borderId="31" xfId="1" applyFont="1" applyBorder="1">
      <alignment vertical="center"/>
    </xf>
    <xf numFmtId="176" fontId="7" fillId="0" borderId="4" xfId="0" applyNumberFormat="1" applyFont="1" applyBorder="1">
      <alignment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0" fillId="0" borderId="60" xfId="0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85" xfId="0" applyFont="1" applyBorder="1">
      <alignment vertical="center"/>
    </xf>
    <xf numFmtId="0" fontId="7" fillId="0" borderId="46" xfId="0" applyFont="1" applyBorder="1">
      <alignment vertical="center"/>
    </xf>
    <xf numFmtId="0" fontId="19" fillId="0" borderId="85" xfId="0" applyFont="1" applyBorder="1">
      <alignment vertical="center"/>
    </xf>
    <xf numFmtId="0" fontId="7" fillId="0" borderId="35" xfId="0" applyFont="1" applyBorder="1">
      <alignment vertical="center"/>
    </xf>
    <xf numFmtId="0" fontId="19" fillId="0" borderId="35" xfId="0" applyFont="1" applyBorder="1">
      <alignment vertical="center"/>
    </xf>
    <xf numFmtId="0" fontId="19" fillId="0" borderId="58" xfId="0" applyFont="1" applyBorder="1">
      <alignment vertical="center"/>
    </xf>
    <xf numFmtId="0" fontId="0" fillId="0" borderId="12" xfId="0" applyBorder="1" applyAlignment="1">
      <alignment horizontal="right" vertical="center"/>
    </xf>
    <xf numFmtId="0" fontId="7" fillId="0" borderId="63" xfId="0" applyFont="1" applyBorder="1" applyAlignment="1">
      <alignment horizontal="center" vertical="center"/>
    </xf>
    <xf numFmtId="0" fontId="7" fillId="0" borderId="53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72" xfId="0" applyFont="1" applyBorder="1">
      <alignment vertical="center"/>
    </xf>
    <xf numFmtId="0" fontId="7" fillId="0" borderId="87" xfId="0" applyFont="1" applyBorder="1">
      <alignment vertical="center"/>
    </xf>
    <xf numFmtId="0" fontId="0" fillId="0" borderId="88" xfId="0" applyBorder="1" applyAlignment="1">
      <alignment horizontal="right" vertical="center"/>
    </xf>
    <xf numFmtId="38" fontId="7" fillId="0" borderId="29" xfId="1" applyFont="1" applyBorder="1">
      <alignment vertical="center"/>
    </xf>
    <xf numFmtId="0" fontId="14" fillId="0" borderId="89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0" fillId="0" borderId="42" xfId="0" applyBorder="1" applyAlignment="1">
      <alignment horizontal="center" vertical="center" wrapText="1"/>
    </xf>
    <xf numFmtId="0" fontId="19" fillId="0" borderId="34" xfId="0" applyFont="1" applyBorder="1">
      <alignment vertical="center"/>
    </xf>
    <xf numFmtId="176" fontId="7" fillId="0" borderId="35" xfId="0" applyNumberFormat="1" applyFont="1" applyBorder="1">
      <alignment vertical="center"/>
    </xf>
    <xf numFmtId="0" fontId="7" fillId="0" borderId="32" xfId="0" applyFont="1" applyBorder="1">
      <alignment vertical="center"/>
    </xf>
    <xf numFmtId="176" fontId="7" fillId="0" borderId="33" xfId="0" applyNumberFormat="1" applyFont="1" applyBorder="1">
      <alignment vertical="center"/>
    </xf>
    <xf numFmtId="176" fontId="7" fillId="0" borderId="30" xfId="0" applyNumberFormat="1" applyFont="1" applyBorder="1">
      <alignment vertical="center"/>
    </xf>
    <xf numFmtId="0" fontId="25" fillId="0" borderId="6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3" fontId="7" fillId="0" borderId="41" xfId="0" applyNumberFormat="1" applyFont="1" applyBorder="1">
      <alignment vertical="center"/>
    </xf>
    <xf numFmtId="3" fontId="7" fillId="0" borderId="12" xfId="0" applyNumberFormat="1" applyFont="1" applyBorder="1">
      <alignment vertical="center"/>
    </xf>
    <xf numFmtId="3" fontId="7" fillId="0" borderId="34" xfId="0" applyNumberFormat="1" applyFont="1" applyBorder="1">
      <alignment vertical="center"/>
    </xf>
    <xf numFmtId="3" fontId="7" fillId="0" borderId="13" xfId="0" applyNumberFormat="1" applyFont="1" applyBorder="1">
      <alignment vertical="center"/>
    </xf>
    <xf numFmtId="3" fontId="7" fillId="0" borderId="22" xfId="0" applyNumberFormat="1" applyFont="1" applyBorder="1">
      <alignment vertical="center"/>
    </xf>
    <xf numFmtId="3" fontId="0" fillId="0" borderId="35" xfId="0" applyNumberFormat="1" applyBorder="1" applyAlignment="1">
      <alignment horizontal="right" vertical="center"/>
    </xf>
    <xf numFmtId="0" fontId="25" fillId="0" borderId="38" xfId="0" applyFont="1" applyBorder="1" applyAlignment="1">
      <alignment horizontal="center" vertical="center"/>
    </xf>
    <xf numFmtId="0" fontId="17" fillId="0" borderId="13" xfId="0" applyFont="1" applyBorder="1">
      <alignment vertical="center"/>
    </xf>
    <xf numFmtId="177" fontId="16" fillId="0" borderId="45" xfId="0" applyNumberFormat="1" applyFont="1" applyBorder="1" applyAlignment="1">
      <alignment horizontal="right" vertical="center"/>
    </xf>
    <xf numFmtId="176" fontId="0" fillId="0" borderId="0" xfId="0" applyNumberFormat="1">
      <alignment vertical="center"/>
    </xf>
    <xf numFmtId="176" fontId="7" fillId="0" borderId="36" xfId="0" applyNumberFormat="1" applyFont="1" applyBorder="1" applyAlignment="1">
      <alignment horizontal="right" vertical="center"/>
    </xf>
    <xf numFmtId="9" fontId="7" fillId="0" borderId="41" xfId="2" applyFont="1" applyFill="1" applyBorder="1">
      <alignment vertical="center"/>
    </xf>
    <xf numFmtId="9" fontId="7" fillId="0" borderId="31" xfId="2" applyFont="1" applyFill="1" applyBorder="1">
      <alignment vertical="center"/>
    </xf>
    <xf numFmtId="0" fontId="22" fillId="0" borderId="4" xfId="0" applyFont="1" applyBorder="1" applyAlignment="1">
      <alignment horizontal="center" vertical="center"/>
    </xf>
    <xf numFmtId="0" fontId="3" fillId="0" borderId="31" xfId="0" applyFont="1" applyBorder="1">
      <alignment vertical="center"/>
    </xf>
    <xf numFmtId="0" fontId="3" fillId="0" borderId="85" xfId="0" applyFont="1" applyBorder="1">
      <alignment vertical="center"/>
    </xf>
    <xf numFmtId="0" fontId="3" fillId="0" borderId="40" xfId="0" applyFont="1" applyBorder="1">
      <alignment vertical="center"/>
    </xf>
    <xf numFmtId="38" fontId="3" fillId="0" borderId="6" xfId="1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43" xfId="0" applyFont="1" applyBorder="1">
      <alignment vertical="center"/>
    </xf>
    <xf numFmtId="0" fontId="0" fillId="0" borderId="43" xfId="0" applyBorder="1" applyAlignment="1">
      <alignment horizontal="right" vertical="center"/>
    </xf>
    <xf numFmtId="0" fontId="26" fillId="0" borderId="58" xfId="0" applyFont="1" applyBorder="1" applyAlignment="1">
      <alignment horizontal="center" vertical="center"/>
    </xf>
    <xf numFmtId="0" fontId="9" fillId="0" borderId="94" xfId="0" applyFont="1" applyBorder="1">
      <alignment vertical="center"/>
    </xf>
    <xf numFmtId="0" fontId="9" fillId="0" borderId="95" xfId="0" applyFont="1" applyBorder="1">
      <alignment vertical="center"/>
    </xf>
    <xf numFmtId="0" fontId="16" fillId="0" borderId="73" xfId="0" applyFont="1" applyBorder="1">
      <alignment vertical="center"/>
    </xf>
    <xf numFmtId="0" fontId="9" fillId="0" borderId="92" xfId="0" applyFont="1" applyBorder="1">
      <alignment vertical="center"/>
    </xf>
    <xf numFmtId="0" fontId="9" fillId="0" borderId="71" xfId="0" applyFont="1" applyBorder="1">
      <alignment vertical="center"/>
    </xf>
    <xf numFmtId="178" fontId="9" fillId="0" borderId="71" xfId="0" applyNumberFormat="1" applyFont="1" applyBorder="1">
      <alignment vertical="center"/>
    </xf>
    <xf numFmtId="0" fontId="25" fillId="0" borderId="31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3" fillId="0" borderId="97" xfId="0" applyFont="1" applyBorder="1">
      <alignment vertical="center"/>
    </xf>
    <xf numFmtId="0" fontId="3" fillId="0" borderId="96" xfId="0" applyFont="1" applyBorder="1">
      <alignment vertical="center"/>
    </xf>
    <xf numFmtId="0" fontId="5" fillId="0" borderId="98" xfId="0" applyFont="1" applyBorder="1">
      <alignment vertical="center"/>
    </xf>
    <xf numFmtId="178" fontId="7" fillId="0" borderId="17" xfId="0" applyNumberFormat="1" applyFont="1" applyBorder="1">
      <alignment vertical="center"/>
    </xf>
    <xf numFmtId="0" fontId="9" fillId="0" borderId="71" xfId="0" applyFont="1" applyBorder="1" applyAlignment="1">
      <alignment horizontal="center" vertical="center"/>
    </xf>
    <xf numFmtId="9" fontId="0" fillId="0" borderId="0" xfId="2" applyFont="1">
      <alignment vertical="center"/>
    </xf>
    <xf numFmtId="9" fontId="7" fillId="0" borderId="17" xfId="2" applyFont="1" applyFill="1" applyBorder="1">
      <alignment vertical="center"/>
    </xf>
    <xf numFmtId="38" fontId="3" fillId="0" borderId="3" xfId="1" applyFont="1" applyBorder="1">
      <alignment vertical="center"/>
    </xf>
    <xf numFmtId="38" fontId="3" fillId="0" borderId="4" xfId="1" applyFont="1" applyBorder="1">
      <alignment vertical="center"/>
    </xf>
    <xf numFmtId="9" fontId="7" fillId="0" borderId="42" xfId="2" applyFont="1" applyFill="1" applyBorder="1">
      <alignment vertical="center"/>
    </xf>
    <xf numFmtId="0" fontId="3" fillId="0" borderId="99" xfId="0" applyFont="1" applyBorder="1">
      <alignment vertical="center"/>
    </xf>
    <xf numFmtId="0" fontId="3" fillId="0" borderId="100" xfId="0" applyFont="1" applyBorder="1">
      <alignment vertical="center"/>
    </xf>
    <xf numFmtId="0" fontId="3" fillId="0" borderId="98" xfId="0" applyFont="1" applyBorder="1">
      <alignment vertical="center"/>
    </xf>
    <xf numFmtId="0" fontId="3" fillId="0" borderId="93" xfId="0" applyFont="1" applyBorder="1">
      <alignment vertical="center"/>
    </xf>
    <xf numFmtId="0" fontId="3" fillId="0" borderId="95" xfId="0" applyFont="1" applyBorder="1">
      <alignment vertical="center"/>
    </xf>
    <xf numFmtId="0" fontId="0" fillId="0" borderId="31" xfId="0" applyBorder="1">
      <alignment vertical="center"/>
    </xf>
    <xf numFmtId="0" fontId="8" fillId="0" borderId="17" xfId="0" applyFont="1" applyBorder="1" applyAlignment="1">
      <alignment horizontal="center" vertical="center"/>
    </xf>
    <xf numFmtId="9" fontId="7" fillId="0" borderId="42" xfId="2" applyFont="1" applyBorder="1">
      <alignment vertical="center"/>
    </xf>
    <xf numFmtId="9" fontId="7" fillId="0" borderId="17" xfId="2" applyFont="1" applyBorder="1">
      <alignment vertical="center"/>
    </xf>
    <xf numFmtId="0" fontId="7" fillId="0" borderId="17" xfId="0" applyFont="1" applyBorder="1" applyAlignment="1">
      <alignment horizontal="center" vertical="center"/>
    </xf>
    <xf numFmtId="0" fontId="12" fillId="0" borderId="100" xfId="0" applyFont="1" applyBorder="1">
      <alignment vertical="center"/>
    </xf>
    <xf numFmtId="0" fontId="0" fillId="0" borderId="60" xfId="0" applyBorder="1" applyAlignment="1">
      <alignment horizontal="right" vertical="center"/>
    </xf>
    <xf numFmtId="0" fontId="9" fillId="0" borderId="24" xfId="0" applyFont="1" applyBorder="1">
      <alignment vertical="center"/>
    </xf>
    <xf numFmtId="0" fontId="9" fillId="0" borderId="45" xfId="0" applyFont="1" applyBorder="1">
      <alignment vertical="center"/>
    </xf>
    <xf numFmtId="0" fontId="16" fillId="0" borderId="34" xfId="0" applyFont="1" applyBorder="1">
      <alignment vertical="center"/>
    </xf>
    <xf numFmtId="0" fontId="25" fillId="0" borderId="30" xfId="0" applyFont="1" applyBorder="1" applyAlignment="1">
      <alignment horizontal="center" vertical="center"/>
    </xf>
    <xf numFmtId="38" fontId="7" fillId="0" borderId="46" xfId="0" applyNumberFormat="1" applyFont="1" applyBorder="1">
      <alignment vertical="center"/>
    </xf>
    <xf numFmtId="0" fontId="7" fillId="0" borderId="33" xfId="0" applyFont="1" applyBorder="1">
      <alignment vertical="center"/>
    </xf>
    <xf numFmtId="178" fontId="7" fillId="0" borderId="43" xfId="0" applyNumberFormat="1" applyFont="1" applyBorder="1">
      <alignment vertical="center"/>
    </xf>
    <xf numFmtId="0" fontId="25" fillId="0" borderId="22" xfId="0" applyFont="1" applyBorder="1" applyAlignment="1">
      <alignment horizontal="center" vertical="center"/>
    </xf>
    <xf numFmtId="0" fontId="7" fillId="0" borderId="42" xfId="0" applyFont="1" applyBorder="1">
      <alignment vertical="center"/>
    </xf>
    <xf numFmtId="176" fontId="7" fillId="0" borderId="43" xfId="0" applyNumberFormat="1" applyFont="1" applyBorder="1">
      <alignment vertical="center"/>
    </xf>
    <xf numFmtId="0" fontId="0" fillId="0" borderId="83" xfId="0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83" xfId="0" applyFont="1" applyBorder="1" applyAlignment="1">
      <alignment horizontal="center" vertical="center" wrapText="1"/>
    </xf>
    <xf numFmtId="9" fontId="3" fillId="0" borderId="0" xfId="2" applyFont="1" applyBorder="1">
      <alignment vertical="center"/>
    </xf>
    <xf numFmtId="9" fontId="3" fillId="0" borderId="0" xfId="0" applyNumberFormat="1" applyFont="1">
      <alignment vertical="center"/>
    </xf>
    <xf numFmtId="38" fontId="7" fillId="0" borderId="101" xfId="0" applyNumberFormat="1" applyFont="1" applyBorder="1">
      <alignment vertical="center"/>
    </xf>
    <xf numFmtId="0" fontId="7" fillId="0" borderId="102" xfId="0" applyFont="1" applyBorder="1">
      <alignment vertical="center"/>
    </xf>
    <xf numFmtId="0" fontId="7" fillId="0" borderId="101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9" fontId="7" fillId="0" borderId="7" xfId="2" applyFont="1" applyFill="1" applyBorder="1">
      <alignment vertical="center"/>
    </xf>
    <xf numFmtId="0" fontId="3" fillId="0" borderId="103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04" xfId="0" applyFont="1" applyBorder="1">
      <alignment vertical="center"/>
    </xf>
    <xf numFmtId="0" fontId="3" fillId="0" borderId="105" xfId="0" applyFont="1" applyBorder="1">
      <alignment vertical="center"/>
    </xf>
    <xf numFmtId="0" fontId="3" fillId="0" borderId="21" xfId="0" applyFont="1" applyBorder="1">
      <alignment vertical="center"/>
    </xf>
    <xf numFmtId="9" fontId="7" fillId="0" borderId="53" xfId="2" applyFont="1" applyBorder="1">
      <alignment vertical="center"/>
    </xf>
    <xf numFmtId="0" fontId="9" fillId="0" borderId="105" xfId="0" applyFont="1" applyBorder="1">
      <alignment vertical="center"/>
    </xf>
    <xf numFmtId="0" fontId="9" fillId="0" borderId="57" xfId="0" applyFont="1" applyBorder="1">
      <alignment vertical="center"/>
    </xf>
    <xf numFmtId="0" fontId="16" fillId="0" borderId="80" xfId="0" applyFont="1" applyBorder="1">
      <alignment vertical="center"/>
    </xf>
    <xf numFmtId="0" fontId="9" fillId="0" borderId="106" xfId="0" applyFont="1" applyBorder="1">
      <alignment vertical="center"/>
    </xf>
    <xf numFmtId="0" fontId="9" fillId="0" borderId="107" xfId="0" applyFont="1" applyBorder="1">
      <alignment vertical="center"/>
    </xf>
    <xf numFmtId="178" fontId="9" fillId="0" borderId="78" xfId="0" applyNumberFormat="1" applyFont="1" applyBorder="1">
      <alignment vertical="center"/>
    </xf>
    <xf numFmtId="9" fontId="5" fillId="0" borderId="97" xfId="2" applyFont="1" applyBorder="1">
      <alignment vertical="center"/>
    </xf>
    <xf numFmtId="0" fontId="11" fillId="0" borderId="0" xfId="0" applyFont="1" applyAlignment="1">
      <alignment horizontal="center" vertical="center"/>
    </xf>
    <xf numFmtId="0" fontId="18" fillId="2" borderId="85" xfId="0" applyFont="1" applyFill="1" applyBorder="1" applyAlignment="1">
      <alignment horizontal="center" vertical="center"/>
    </xf>
    <xf numFmtId="0" fontId="18" fillId="2" borderId="46" xfId="0" applyFont="1" applyFill="1" applyBorder="1" applyAlignment="1">
      <alignment horizontal="center" vertical="center"/>
    </xf>
    <xf numFmtId="0" fontId="18" fillId="3" borderId="77" xfId="0" applyFont="1" applyFill="1" applyBorder="1" applyAlignment="1">
      <alignment horizontal="center" vertical="center"/>
    </xf>
    <xf numFmtId="0" fontId="18" fillId="3" borderId="81" xfId="0" applyFont="1" applyFill="1" applyBorder="1" applyAlignment="1">
      <alignment horizontal="center" vertical="center"/>
    </xf>
    <xf numFmtId="0" fontId="18" fillId="4" borderId="85" xfId="0" applyFont="1" applyFill="1" applyBorder="1" applyAlignment="1">
      <alignment horizontal="center" vertical="center"/>
    </xf>
    <xf numFmtId="0" fontId="18" fillId="4" borderId="46" xfId="0" applyFont="1" applyFill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7" fillId="0" borderId="84" xfId="0" applyFont="1" applyBorder="1" applyAlignment="1">
      <alignment horizontal="left"/>
    </xf>
    <xf numFmtId="0" fontId="7" fillId="0" borderId="86" xfId="0" applyFont="1" applyBorder="1" applyAlignment="1">
      <alignment horizontal="left"/>
    </xf>
    <xf numFmtId="0" fontId="7" fillId="0" borderId="76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51" xfId="0" applyFont="1" applyBorder="1" applyAlignment="1">
      <alignment horizontal="left"/>
    </xf>
    <xf numFmtId="0" fontId="7" fillId="0" borderId="75" xfId="0" applyFont="1" applyBorder="1" applyAlignment="1">
      <alignment horizontal="left"/>
    </xf>
    <xf numFmtId="0" fontId="18" fillId="2" borderId="76" xfId="0" applyFont="1" applyFill="1" applyBorder="1" applyAlignment="1">
      <alignment horizontal="center" vertical="center"/>
    </xf>
    <xf numFmtId="0" fontId="18" fillId="2" borderId="54" xfId="0" applyFont="1" applyFill="1" applyBorder="1" applyAlignment="1">
      <alignment horizontal="center" vertical="center"/>
    </xf>
    <xf numFmtId="0" fontId="18" fillId="2" borderId="79" xfId="0" applyFont="1" applyFill="1" applyBorder="1" applyAlignment="1">
      <alignment horizontal="center" vertical="center"/>
    </xf>
    <xf numFmtId="0" fontId="18" fillId="3" borderId="76" xfId="0" applyFont="1" applyFill="1" applyBorder="1" applyAlignment="1">
      <alignment horizontal="center" vertical="center"/>
    </xf>
    <xf numFmtId="0" fontId="18" fillId="3" borderId="54" xfId="0" applyFont="1" applyFill="1" applyBorder="1" applyAlignment="1">
      <alignment horizontal="center" vertical="center"/>
    </xf>
    <xf numFmtId="0" fontId="18" fillId="3" borderId="79" xfId="0" applyFont="1" applyFill="1" applyBorder="1" applyAlignment="1">
      <alignment horizontal="center" vertical="center"/>
    </xf>
    <xf numFmtId="0" fontId="18" fillId="4" borderId="76" xfId="0" applyFont="1" applyFill="1" applyBorder="1" applyAlignment="1">
      <alignment horizontal="center" vertical="center"/>
    </xf>
    <xf numFmtId="0" fontId="18" fillId="4" borderId="54" xfId="0" applyFont="1" applyFill="1" applyBorder="1" applyAlignment="1">
      <alignment horizontal="center" vertical="center"/>
    </xf>
    <xf numFmtId="0" fontId="18" fillId="4" borderId="79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50" xfId="0" applyBorder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2">
    <cellStyle name="パーセント" xfId="2" builtinId="5"/>
    <cellStyle name="パーセント 2" xfId="5" xr:uid="{00000000-0005-0000-0000-000001000000}"/>
    <cellStyle name="パーセント 3" xfId="11" xr:uid="{F018CA1C-9358-4C4A-8FDF-69EF0531B8C5}"/>
    <cellStyle name="桁区切り" xfId="1" builtinId="6"/>
    <cellStyle name="桁区切り 2" xfId="4" xr:uid="{00000000-0005-0000-0000-000003000000}"/>
    <cellStyle name="桁区切り 3" xfId="10" xr:uid="{F1FCDA74-894D-437E-B1E2-1BEC32B19620}"/>
    <cellStyle name="標準" xfId="0" builtinId="0"/>
    <cellStyle name="標準 2" xfId="6" xr:uid="{00000000-0005-0000-0000-000005000000}"/>
    <cellStyle name="標準 3" xfId="7" xr:uid="{00000000-0005-0000-0000-000006000000}"/>
    <cellStyle name="標準 4" xfId="3" xr:uid="{00000000-0005-0000-0000-000007000000}"/>
    <cellStyle name="標準 5" xfId="8" xr:uid="{00000000-0005-0000-0000-000008000000}"/>
    <cellStyle name="標準 6" xfId="9" xr:uid="{60F00E1C-A965-4E9B-BDF0-0A62DF36FEEF}"/>
  </cellStyles>
  <dxfs count="0"/>
  <tableStyles count="1" defaultTableStyle="TableStyleMedium2" defaultPivotStyle="PivotStyleLight16">
    <tableStyle name="Invisible" pivot="0" table="0" count="0" xr9:uid="{7BDF83C1-C23F-4589-8BC8-0F3F432DDD36}"/>
  </tableStyles>
  <colors>
    <mruColors>
      <color rgb="FF0097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ja-JP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0"/>
              <a:t>相談会参加人数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相談会参加人数!$C$3</c:f>
              <c:strCache>
                <c:ptCount val="1"/>
                <c:pt idx="0">
                  <c:v>公民館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相談会参加人数!$B$5:$B$23</c:f>
              <c:strCache>
                <c:ptCount val="19"/>
                <c:pt idx="0">
                  <c:v>2006年</c:v>
                </c:pt>
                <c:pt idx="1">
                  <c:v>2007年</c:v>
                </c:pt>
                <c:pt idx="2">
                  <c:v>2008年</c:v>
                </c:pt>
                <c:pt idx="3">
                  <c:v>2009年</c:v>
                </c:pt>
                <c:pt idx="4">
                  <c:v>2010年</c:v>
                </c:pt>
                <c:pt idx="5">
                  <c:v>2011年</c:v>
                </c:pt>
                <c:pt idx="6">
                  <c:v>2012年</c:v>
                </c:pt>
                <c:pt idx="7">
                  <c:v>2013年</c:v>
                </c:pt>
                <c:pt idx="8">
                  <c:v>2014年</c:v>
                </c:pt>
                <c:pt idx="9">
                  <c:v>2015年</c:v>
                </c:pt>
                <c:pt idx="10">
                  <c:v>2016年</c:v>
                </c:pt>
                <c:pt idx="11">
                  <c:v>2017年</c:v>
                </c:pt>
                <c:pt idx="12">
                  <c:v>2018年</c:v>
                </c:pt>
                <c:pt idx="13">
                  <c:v>2019年</c:v>
                </c:pt>
                <c:pt idx="14">
                  <c:v>2020年</c:v>
                </c:pt>
                <c:pt idx="15">
                  <c:v>2021年</c:v>
                </c:pt>
                <c:pt idx="16">
                  <c:v>2022年</c:v>
                </c:pt>
                <c:pt idx="17">
                  <c:v>2023年</c:v>
                </c:pt>
                <c:pt idx="18">
                  <c:v>2024年</c:v>
                </c:pt>
              </c:strCache>
            </c:strRef>
          </c:cat>
          <c:val>
            <c:numRef>
              <c:f>相談会参加人数!$D$5:$D$23</c:f>
              <c:numCache>
                <c:formatCode>General</c:formatCode>
                <c:ptCount val="19"/>
                <c:pt idx="0">
                  <c:v>80</c:v>
                </c:pt>
                <c:pt idx="1">
                  <c:v>38</c:v>
                </c:pt>
                <c:pt idx="2">
                  <c:v>83</c:v>
                </c:pt>
                <c:pt idx="3">
                  <c:v>31</c:v>
                </c:pt>
                <c:pt idx="4">
                  <c:v>113</c:v>
                </c:pt>
                <c:pt idx="5">
                  <c:v>95</c:v>
                </c:pt>
                <c:pt idx="6">
                  <c:v>94</c:v>
                </c:pt>
                <c:pt idx="7">
                  <c:v>114</c:v>
                </c:pt>
                <c:pt idx="8">
                  <c:v>174</c:v>
                </c:pt>
                <c:pt idx="9">
                  <c:v>146</c:v>
                </c:pt>
                <c:pt idx="10">
                  <c:v>146</c:v>
                </c:pt>
                <c:pt idx="11">
                  <c:v>127</c:v>
                </c:pt>
                <c:pt idx="12">
                  <c:v>82</c:v>
                </c:pt>
                <c:pt idx="13">
                  <c:v>37</c:v>
                </c:pt>
                <c:pt idx="14" formatCode="#,##0">
                  <c:v>9</c:v>
                </c:pt>
                <c:pt idx="15">
                  <c:v>31</c:v>
                </c:pt>
                <c:pt idx="16">
                  <c:v>82</c:v>
                </c:pt>
                <c:pt idx="17">
                  <c:v>75</c:v>
                </c:pt>
                <c:pt idx="18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F-47B4-ACB4-20E4E9241842}"/>
            </c:ext>
          </c:extLst>
        </c:ser>
        <c:ser>
          <c:idx val="1"/>
          <c:order val="1"/>
          <c:tx>
            <c:strRef>
              <c:f>相談会参加人数!$E$3</c:f>
              <c:strCache>
                <c:ptCount val="1"/>
                <c:pt idx="0">
                  <c:v>北文化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相談会参加人数!$B$5:$B$23</c:f>
              <c:strCache>
                <c:ptCount val="19"/>
                <c:pt idx="0">
                  <c:v>2006年</c:v>
                </c:pt>
                <c:pt idx="1">
                  <c:v>2007年</c:v>
                </c:pt>
                <c:pt idx="2">
                  <c:v>2008年</c:v>
                </c:pt>
                <c:pt idx="3">
                  <c:v>2009年</c:v>
                </c:pt>
                <c:pt idx="4">
                  <c:v>2010年</c:v>
                </c:pt>
                <c:pt idx="5">
                  <c:v>2011年</c:v>
                </c:pt>
                <c:pt idx="6">
                  <c:v>2012年</c:v>
                </c:pt>
                <c:pt idx="7">
                  <c:v>2013年</c:v>
                </c:pt>
                <c:pt idx="8">
                  <c:v>2014年</c:v>
                </c:pt>
                <c:pt idx="9">
                  <c:v>2015年</c:v>
                </c:pt>
                <c:pt idx="10">
                  <c:v>2016年</c:v>
                </c:pt>
                <c:pt idx="11">
                  <c:v>2017年</c:v>
                </c:pt>
                <c:pt idx="12">
                  <c:v>2018年</c:v>
                </c:pt>
                <c:pt idx="13">
                  <c:v>2019年</c:v>
                </c:pt>
                <c:pt idx="14">
                  <c:v>2020年</c:v>
                </c:pt>
                <c:pt idx="15">
                  <c:v>2021年</c:v>
                </c:pt>
                <c:pt idx="16">
                  <c:v>2022年</c:v>
                </c:pt>
                <c:pt idx="17">
                  <c:v>2023年</c:v>
                </c:pt>
                <c:pt idx="18">
                  <c:v>2024年</c:v>
                </c:pt>
              </c:strCache>
            </c:strRef>
          </c:cat>
          <c:val>
            <c:numRef>
              <c:f>相談会参加人数!$F$5:$F$23</c:f>
              <c:numCache>
                <c:formatCode>General</c:formatCode>
                <c:ptCount val="19"/>
                <c:pt idx="0">
                  <c:v>50</c:v>
                </c:pt>
                <c:pt idx="1">
                  <c:v>16</c:v>
                </c:pt>
                <c:pt idx="2">
                  <c:v>77</c:v>
                </c:pt>
                <c:pt idx="3">
                  <c:v>59</c:v>
                </c:pt>
                <c:pt idx="4">
                  <c:v>124</c:v>
                </c:pt>
                <c:pt idx="5">
                  <c:v>187</c:v>
                </c:pt>
                <c:pt idx="6">
                  <c:v>208</c:v>
                </c:pt>
                <c:pt idx="7">
                  <c:v>227</c:v>
                </c:pt>
                <c:pt idx="8">
                  <c:v>234</c:v>
                </c:pt>
                <c:pt idx="9">
                  <c:v>251</c:v>
                </c:pt>
                <c:pt idx="10">
                  <c:v>242</c:v>
                </c:pt>
                <c:pt idx="11">
                  <c:v>172</c:v>
                </c:pt>
                <c:pt idx="12">
                  <c:v>130</c:v>
                </c:pt>
                <c:pt idx="13">
                  <c:v>142</c:v>
                </c:pt>
                <c:pt idx="14" formatCode="#,##0">
                  <c:v>56</c:v>
                </c:pt>
                <c:pt idx="15">
                  <c:v>71</c:v>
                </c:pt>
                <c:pt idx="16">
                  <c:v>75</c:v>
                </c:pt>
                <c:pt idx="17">
                  <c:v>43</c:v>
                </c:pt>
                <c:pt idx="18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5F-47B4-ACB4-20E4E9241842}"/>
            </c:ext>
          </c:extLst>
        </c:ser>
        <c:ser>
          <c:idx val="2"/>
          <c:order val="2"/>
          <c:tx>
            <c:strRef>
              <c:f>相談会参加人数!$G$3</c:f>
              <c:strCache>
                <c:ptCount val="1"/>
                <c:pt idx="0">
                  <c:v>東文化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相談会参加人数!$B$5:$B$23</c:f>
              <c:strCache>
                <c:ptCount val="19"/>
                <c:pt idx="0">
                  <c:v>2006年</c:v>
                </c:pt>
                <c:pt idx="1">
                  <c:v>2007年</c:v>
                </c:pt>
                <c:pt idx="2">
                  <c:v>2008年</c:v>
                </c:pt>
                <c:pt idx="3">
                  <c:v>2009年</c:v>
                </c:pt>
                <c:pt idx="4">
                  <c:v>2010年</c:v>
                </c:pt>
                <c:pt idx="5">
                  <c:v>2011年</c:v>
                </c:pt>
                <c:pt idx="6">
                  <c:v>2012年</c:v>
                </c:pt>
                <c:pt idx="7">
                  <c:v>2013年</c:v>
                </c:pt>
                <c:pt idx="8">
                  <c:v>2014年</c:v>
                </c:pt>
                <c:pt idx="9">
                  <c:v>2015年</c:v>
                </c:pt>
                <c:pt idx="10">
                  <c:v>2016年</c:v>
                </c:pt>
                <c:pt idx="11">
                  <c:v>2017年</c:v>
                </c:pt>
                <c:pt idx="12">
                  <c:v>2018年</c:v>
                </c:pt>
                <c:pt idx="13">
                  <c:v>2019年</c:v>
                </c:pt>
                <c:pt idx="14">
                  <c:v>2020年</c:v>
                </c:pt>
                <c:pt idx="15">
                  <c:v>2021年</c:v>
                </c:pt>
                <c:pt idx="16">
                  <c:v>2022年</c:v>
                </c:pt>
                <c:pt idx="17">
                  <c:v>2023年</c:v>
                </c:pt>
                <c:pt idx="18">
                  <c:v>2024年</c:v>
                </c:pt>
              </c:strCache>
            </c:strRef>
          </c:cat>
          <c:val>
            <c:numRef>
              <c:f>相談会参加人数!$H$5:$H$23</c:f>
              <c:numCache>
                <c:formatCode>General</c:formatCode>
                <c:ptCount val="19"/>
                <c:pt idx="0">
                  <c:v>165</c:v>
                </c:pt>
                <c:pt idx="1">
                  <c:v>162</c:v>
                </c:pt>
                <c:pt idx="2">
                  <c:v>96</c:v>
                </c:pt>
                <c:pt idx="3">
                  <c:v>144</c:v>
                </c:pt>
                <c:pt idx="4">
                  <c:v>151</c:v>
                </c:pt>
                <c:pt idx="5">
                  <c:v>171</c:v>
                </c:pt>
                <c:pt idx="6">
                  <c:v>158</c:v>
                </c:pt>
                <c:pt idx="7">
                  <c:v>119</c:v>
                </c:pt>
                <c:pt idx="8">
                  <c:v>172</c:v>
                </c:pt>
                <c:pt idx="9">
                  <c:v>145</c:v>
                </c:pt>
                <c:pt idx="10">
                  <c:v>145</c:v>
                </c:pt>
                <c:pt idx="11">
                  <c:v>143</c:v>
                </c:pt>
                <c:pt idx="12">
                  <c:v>111</c:v>
                </c:pt>
                <c:pt idx="13">
                  <c:v>99</c:v>
                </c:pt>
                <c:pt idx="14" formatCode="#,##0">
                  <c:v>42</c:v>
                </c:pt>
                <c:pt idx="15">
                  <c:v>51</c:v>
                </c:pt>
                <c:pt idx="16">
                  <c:v>66</c:v>
                </c:pt>
                <c:pt idx="17">
                  <c:v>22</c:v>
                </c:pt>
                <c:pt idx="18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5F-47B4-ACB4-20E4E924184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7"/>
        <c:overlap val="100"/>
        <c:serLines/>
        <c:axId val="361340928"/>
        <c:axId val="361342464"/>
      </c:barChart>
      <c:catAx>
        <c:axId val="361340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1342464"/>
        <c:crosses val="autoZero"/>
        <c:auto val="1"/>
        <c:lblAlgn val="ctr"/>
        <c:lblOffset val="100"/>
        <c:noMultiLvlLbl val="0"/>
      </c:catAx>
      <c:valAx>
        <c:axId val="361342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13409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 lang="ja-JP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ja-JP"/>
              <a:t>年齢構成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相談者属性!$I$4</c:f>
              <c:strCache>
                <c:ptCount val="1"/>
                <c:pt idx="0">
                  <c:v>~49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相談者属性!$B$5:$B$12</c:f>
              <c:strCache>
                <c:ptCount val="8"/>
                <c:pt idx="0">
                  <c:v>2017年度</c:v>
                </c:pt>
                <c:pt idx="1">
                  <c:v>2018年度</c:v>
                </c:pt>
                <c:pt idx="2">
                  <c:v>2019年度</c:v>
                </c:pt>
                <c:pt idx="3">
                  <c:v>2020年度</c:v>
                </c:pt>
                <c:pt idx="4">
                  <c:v>2021年度</c:v>
                </c:pt>
                <c:pt idx="5">
                  <c:v>2022年度</c:v>
                </c:pt>
                <c:pt idx="6">
                  <c:v>2023年度</c:v>
                </c:pt>
                <c:pt idx="7">
                  <c:v>2024年度</c:v>
                </c:pt>
              </c:strCache>
            </c:strRef>
          </c:cat>
          <c:val>
            <c:numRef>
              <c:f>相談者属性!$I$5:$I$12</c:f>
              <c:numCache>
                <c:formatCode>General</c:formatCode>
                <c:ptCount val="8"/>
                <c:pt idx="0">
                  <c:v>17</c:v>
                </c:pt>
                <c:pt idx="1">
                  <c:v>8</c:v>
                </c:pt>
                <c:pt idx="2">
                  <c:v>31</c:v>
                </c:pt>
                <c:pt idx="3">
                  <c:v>13</c:v>
                </c:pt>
                <c:pt idx="4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7-4644-89F0-BBD6F498650F}"/>
            </c:ext>
          </c:extLst>
        </c:ser>
        <c:ser>
          <c:idx val="1"/>
          <c:order val="1"/>
          <c:tx>
            <c:strRef>
              <c:f>相談者属性!$J$4</c:f>
              <c:strCache>
                <c:ptCount val="1"/>
                <c:pt idx="0">
                  <c:v>50~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相談者属性!$B$5:$B$12</c:f>
              <c:strCache>
                <c:ptCount val="8"/>
                <c:pt idx="0">
                  <c:v>2017年度</c:v>
                </c:pt>
                <c:pt idx="1">
                  <c:v>2018年度</c:v>
                </c:pt>
                <c:pt idx="2">
                  <c:v>2019年度</c:v>
                </c:pt>
                <c:pt idx="3">
                  <c:v>2020年度</c:v>
                </c:pt>
                <c:pt idx="4">
                  <c:v>2021年度</c:v>
                </c:pt>
                <c:pt idx="5">
                  <c:v>2022年度</c:v>
                </c:pt>
                <c:pt idx="6">
                  <c:v>2023年度</c:v>
                </c:pt>
                <c:pt idx="7">
                  <c:v>2024年度</c:v>
                </c:pt>
              </c:strCache>
            </c:strRef>
          </c:cat>
          <c:val>
            <c:numRef>
              <c:f>相談者属性!$J$5:$J$12</c:f>
              <c:numCache>
                <c:formatCode>General</c:formatCode>
                <c:ptCount val="8"/>
                <c:pt idx="0">
                  <c:v>28</c:v>
                </c:pt>
                <c:pt idx="1">
                  <c:v>11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13</c:v>
                </c:pt>
                <c:pt idx="6">
                  <c:v>2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C7-4644-89F0-BBD6F498650F}"/>
            </c:ext>
          </c:extLst>
        </c:ser>
        <c:ser>
          <c:idx val="2"/>
          <c:order val="2"/>
          <c:tx>
            <c:strRef>
              <c:f>相談者属性!$K$4</c:f>
              <c:strCache>
                <c:ptCount val="1"/>
                <c:pt idx="0">
                  <c:v>60~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相談者属性!$B$5:$B$12</c:f>
              <c:strCache>
                <c:ptCount val="8"/>
                <c:pt idx="0">
                  <c:v>2017年度</c:v>
                </c:pt>
                <c:pt idx="1">
                  <c:v>2018年度</c:v>
                </c:pt>
                <c:pt idx="2">
                  <c:v>2019年度</c:v>
                </c:pt>
                <c:pt idx="3">
                  <c:v>2020年度</c:v>
                </c:pt>
                <c:pt idx="4">
                  <c:v>2021年度</c:v>
                </c:pt>
                <c:pt idx="5">
                  <c:v>2022年度</c:v>
                </c:pt>
                <c:pt idx="6">
                  <c:v>2023年度</c:v>
                </c:pt>
                <c:pt idx="7">
                  <c:v>2024年度</c:v>
                </c:pt>
              </c:strCache>
            </c:strRef>
          </c:cat>
          <c:val>
            <c:numRef>
              <c:f>相談者属性!$K$5:$K$12</c:f>
              <c:numCache>
                <c:formatCode>General</c:formatCode>
                <c:ptCount val="8"/>
                <c:pt idx="0">
                  <c:v>80</c:v>
                </c:pt>
                <c:pt idx="1">
                  <c:v>61</c:v>
                </c:pt>
                <c:pt idx="2">
                  <c:v>51</c:v>
                </c:pt>
                <c:pt idx="3">
                  <c:v>32</c:v>
                </c:pt>
                <c:pt idx="4">
                  <c:v>53</c:v>
                </c:pt>
                <c:pt idx="5">
                  <c:v>57</c:v>
                </c:pt>
                <c:pt idx="6">
                  <c:v>20</c:v>
                </c:pt>
                <c:pt idx="7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C7-4644-89F0-BBD6F498650F}"/>
            </c:ext>
          </c:extLst>
        </c:ser>
        <c:ser>
          <c:idx val="3"/>
          <c:order val="3"/>
          <c:tx>
            <c:strRef>
              <c:f>相談者属性!$L$4</c:f>
              <c:strCache>
                <c:ptCount val="1"/>
                <c:pt idx="0">
                  <c:v>70~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相談者属性!$B$5:$B$12</c:f>
              <c:strCache>
                <c:ptCount val="8"/>
                <c:pt idx="0">
                  <c:v>2017年度</c:v>
                </c:pt>
                <c:pt idx="1">
                  <c:v>2018年度</c:v>
                </c:pt>
                <c:pt idx="2">
                  <c:v>2019年度</c:v>
                </c:pt>
                <c:pt idx="3">
                  <c:v>2020年度</c:v>
                </c:pt>
                <c:pt idx="4">
                  <c:v>2021年度</c:v>
                </c:pt>
                <c:pt idx="5">
                  <c:v>2022年度</c:v>
                </c:pt>
                <c:pt idx="6">
                  <c:v>2023年度</c:v>
                </c:pt>
                <c:pt idx="7">
                  <c:v>2024年度</c:v>
                </c:pt>
              </c:strCache>
            </c:strRef>
          </c:cat>
          <c:val>
            <c:numRef>
              <c:f>相談者属性!$L$5:$L$12</c:f>
              <c:numCache>
                <c:formatCode>General</c:formatCode>
                <c:ptCount val="8"/>
                <c:pt idx="0">
                  <c:v>266</c:v>
                </c:pt>
                <c:pt idx="1">
                  <c:v>196</c:v>
                </c:pt>
                <c:pt idx="2">
                  <c:v>157</c:v>
                </c:pt>
                <c:pt idx="3">
                  <c:v>44</c:v>
                </c:pt>
                <c:pt idx="4">
                  <c:v>81</c:v>
                </c:pt>
                <c:pt idx="5">
                  <c:v>120</c:v>
                </c:pt>
                <c:pt idx="6">
                  <c:v>87</c:v>
                </c:pt>
                <c:pt idx="7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C7-4644-89F0-BBD6F498650F}"/>
            </c:ext>
          </c:extLst>
        </c:ser>
        <c:ser>
          <c:idx val="4"/>
          <c:order val="4"/>
          <c:tx>
            <c:strRef>
              <c:f>相談者属性!$M$4</c:f>
              <c:strCache>
                <c:ptCount val="1"/>
                <c:pt idx="0">
                  <c:v>80~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相談者属性!$B$5:$B$12</c:f>
              <c:strCache>
                <c:ptCount val="8"/>
                <c:pt idx="0">
                  <c:v>2017年度</c:v>
                </c:pt>
                <c:pt idx="1">
                  <c:v>2018年度</c:v>
                </c:pt>
                <c:pt idx="2">
                  <c:v>2019年度</c:v>
                </c:pt>
                <c:pt idx="3">
                  <c:v>2020年度</c:v>
                </c:pt>
                <c:pt idx="4">
                  <c:v>2021年度</c:v>
                </c:pt>
                <c:pt idx="5">
                  <c:v>2022年度</c:v>
                </c:pt>
                <c:pt idx="6">
                  <c:v>2023年度</c:v>
                </c:pt>
                <c:pt idx="7">
                  <c:v>2024年度</c:v>
                </c:pt>
              </c:strCache>
            </c:strRef>
          </c:cat>
          <c:val>
            <c:numRef>
              <c:f>相談者属性!$M$5:$M$12</c:f>
              <c:numCache>
                <c:formatCode>General</c:formatCode>
                <c:ptCount val="8"/>
                <c:pt idx="0">
                  <c:v>51</c:v>
                </c:pt>
                <c:pt idx="1">
                  <c:v>47</c:v>
                </c:pt>
                <c:pt idx="2">
                  <c:v>30</c:v>
                </c:pt>
                <c:pt idx="3">
                  <c:v>13</c:v>
                </c:pt>
                <c:pt idx="4">
                  <c:v>8</c:v>
                </c:pt>
                <c:pt idx="5">
                  <c:v>32</c:v>
                </c:pt>
                <c:pt idx="6">
                  <c:v>27</c:v>
                </c:pt>
                <c:pt idx="7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C7-4644-89F0-BBD6F49865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260474752"/>
        <c:axId val="260476288"/>
      </c:barChart>
      <c:catAx>
        <c:axId val="260474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476288"/>
        <c:crosses val="autoZero"/>
        <c:auto val="1"/>
        <c:lblAlgn val="ctr"/>
        <c:lblOffset val="100"/>
        <c:noMultiLvlLbl val="0"/>
      </c:catAx>
      <c:valAx>
        <c:axId val="26047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47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ja-JP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ja-JP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パソコン相談会</a:t>
            </a:r>
            <a:endParaRPr lang="en-US" altLang="ja-JP"/>
          </a:p>
          <a:p>
            <a:pPr>
              <a:defRPr lang="ja-JP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館別参加者推移</a:t>
            </a:r>
          </a:p>
        </c:rich>
      </c:tx>
      <c:layout>
        <c:manualLayout>
          <c:xMode val="edge"/>
          <c:yMode val="edge"/>
          <c:x val="0.42546729241493397"/>
          <c:y val="3.07502545788333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09237615948639E-2"/>
          <c:y val="0.20310425681693625"/>
          <c:w val="0.91781531799256999"/>
          <c:h val="0.718430073290018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館別参加者推移!$A$4</c:f>
              <c:strCache>
                <c:ptCount val="1"/>
                <c:pt idx="0">
                  <c:v>公民館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館別参加者推移!$C$3:$T$3</c:f>
              <c:strCache>
                <c:ptCount val="18"/>
                <c:pt idx="0">
                  <c:v>2006年</c:v>
                </c:pt>
                <c:pt idx="1">
                  <c:v>2007年</c:v>
                </c:pt>
                <c:pt idx="2">
                  <c:v>2008年</c:v>
                </c:pt>
                <c:pt idx="3">
                  <c:v>2009年</c:v>
                </c:pt>
                <c:pt idx="4">
                  <c:v>2010年</c:v>
                </c:pt>
                <c:pt idx="5">
                  <c:v>2011年</c:v>
                </c:pt>
                <c:pt idx="6">
                  <c:v>2012年</c:v>
                </c:pt>
                <c:pt idx="7">
                  <c:v>2013年</c:v>
                </c:pt>
                <c:pt idx="8">
                  <c:v>2014年</c:v>
                </c:pt>
                <c:pt idx="9">
                  <c:v>2015年</c:v>
                </c:pt>
                <c:pt idx="10">
                  <c:v>2016年</c:v>
                </c:pt>
                <c:pt idx="11">
                  <c:v>2017年</c:v>
                </c:pt>
                <c:pt idx="12">
                  <c:v>2018年</c:v>
                </c:pt>
                <c:pt idx="13">
                  <c:v>2019年</c:v>
                </c:pt>
                <c:pt idx="14">
                  <c:v>2020年</c:v>
                </c:pt>
                <c:pt idx="15">
                  <c:v>2021年</c:v>
                </c:pt>
                <c:pt idx="16">
                  <c:v>2022年</c:v>
                </c:pt>
                <c:pt idx="17">
                  <c:v>2023年</c:v>
                </c:pt>
              </c:strCache>
            </c:strRef>
          </c:cat>
          <c:val>
            <c:numRef>
              <c:f>館別参加者推移!$C$6:$U$6</c:f>
              <c:numCache>
                <c:formatCode>0.0</c:formatCode>
                <c:ptCount val="19"/>
                <c:pt idx="0">
                  <c:v>4.7058823529411766</c:v>
                </c:pt>
                <c:pt idx="1">
                  <c:v>2.375</c:v>
                </c:pt>
                <c:pt idx="2">
                  <c:v>3.6086956521739131</c:v>
                </c:pt>
                <c:pt idx="3">
                  <c:v>2.8181818181818183</c:v>
                </c:pt>
                <c:pt idx="4">
                  <c:v>6.2777777777777777</c:v>
                </c:pt>
                <c:pt idx="5">
                  <c:v>4.3181818181818183</c:v>
                </c:pt>
                <c:pt idx="6">
                  <c:v>3.9166666666666665</c:v>
                </c:pt>
                <c:pt idx="7">
                  <c:v>5.7</c:v>
                </c:pt>
                <c:pt idx="8">
                  <c:v>7.25</c:v>
                </c:pt>
                <c:pt idx="9">
                  <c:v>6.083333333333333</c:v>
                </c:pt>
                <c:pt idx="10">
                  <c:v>6.083333333333333</c:v>
                </c:pt>
                <c:pt idx="11">
                  <c:v>5.291666666666667</c:v>
                </c:pt>
                <c:pt idx="12">
                  <c:v>3.4166666666666665</c:v>
                </c:pt>
                <c:pt idx="13">
                  <c:v>3.7</c:v>
                </c:pt>
                <c:pt idx="14">
                  <c:v>1.5</c:v>
                </c:pt>
                <c:pt idx="15">
                  <c:v>2.2142857142857144</c:v>
                </c:pt>
                <c:pt idx="16">
                  <c:v>3.7272727272727271</c:v>
                </c:pt>
                <c:pt idx="17">
                  <c:v>5.3571428571428568</c:v>
                </c:pt>
                <c:pt idx="18">
                  <c:v>6.083333333333333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7-45DB-9076-D5EC14A12E60}"/>
            </c:ext>
          </c:extLst>
        </c:ser>
        <c:ser>
          <c:idx val="1"/>
          <c:order val="1"/>
          <c:tx>
            <c:strRef>
              <c:f>館別参加者推移!$A$7</c:f>
              <c:strCache>
                <c:ptCount val="1"/>
                <c:pt idx="0">
                  <c:v>北文化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館別参加者推移!$C$3:$T$3</c:f>
              <c:strCache>
                <c:ptCount val="18"/>
                <c:pt idx="0">
                  <c:v>2006年</c:v>
                </c:pt>
                <c:pt idx="1">
                  <c:v>2007年</c:v>
                </c:pt>
                <c:pt idx="2">
                  <c:v>2008年</c:v>
                </c:pt>
                <c:pt idx="3">
                  <c:v>2009年</c:v>
                </c:pt>
                <c:pt idx="4">
                  <c:v>2010年</c:v>
                </c:pt>
                <c:pt idx="5">
                  <c:v>2011年</c:v>
                </c:pt>
                <c:pt idx="6">
                  <c:v>2012年</c:v>
                </c:pt>
                <c:pt idx="7">
                  <c:v>2013年</c:v>
                </c:pt>
                <c:pt idx="8">
                  <c:v>2014年</c:v>
                </c:pt>
                <c:pt idx="9">
                  <c:v>2015年</c:v>
                </c:pt>
                <c:pt idx="10">
                  <c:v>2016年</c:v>
                </c:pt>
                <c:pt idx="11">
                  <c:v>2017年</c:v>
                </c:pt>
                <c:pt idx="12">
                  <c:v>2018年</c:v>
                </c:pt>
                <c:pt idx="13">
                  <c:v>2019年</c:v>
                </c:pt>
                <c:pt idx="14">
                  <c:v>2020年</c:v>
                </c:pt>
                <c:pt idx="15">
                  <c:v>2021年</c:v>
                </c:pt>
                <c:pt idx="16">
                  <c:v>2022年</c:v>
                </c:pt>
                <c:pt idx="17">
                  <c:v>2023年</c:v>
                </c:pt>
              </c:strCache>
            </c:strRef>
          </c:cat>
          <c:val>
            <c:numRef>
              <c:f>館別参加者推移!$C$9:$U$9</c:f>
              <c:numCache>
                <c:formatCode>0.0</c:formatCode>
                <c:ptCount val="19"/>
                <c:pt idx="0">
                  <c:v>5</c:v>
                </c:pt>
                <c:pt idx="1">
                  <c:v>2.6666666666666665</c:v>
                </c:pt>
                <c:pt idx="2">
                  <c:v>6.416666666666667</c:v>
                </c:pt>
                <c:pt idx="3">
                  <c:v>4.916666666666667</c:v>
                </c:pt>
                <c:pt idx="4">
                  <c:v>5.9047619047619051</c:v>
                </c:pt>
                <c:pt idx="5">
                  <c:v>8.1304347826086953</c:v>
                </c:pt>
                <c:pt idx="6">
                  <c:v>9.0434782608695645</c:v>
                </c:pt>
                <c:pt idx="7">
                  <c:v>9.4583333333333339</c:v>
                </c:pt>
                <c:pt idx="8">
                  <c:v>9.75</c:v>
                </c:pt>
                <c:pt idx="9">
                  <c:v>10.458333333333334</c:v>
                </c:pt>
                <c:pt idx="10">
                  <c:v>10.083333333333334</c:v>
                </c:pt>
                <c:pt idx="11">
                  <c:v>7.166666666666667</c:v>
                </c:pt>
                <c:pt idx="12">
                  <c:v>5.416666666666667</c:v>
                </c:pt>
                <c:pt idx="13">
                  <c:v>6.7619047619047619</c:v>
                </c:pt>
                <c:pt idx="14">
                  <c:v>4.666666666666667</c:v>
                </c:pt>
                <c:pt idx="15">
                  <c:v>3.2272727272727271</c:v>
                </c:pt>
                <c:pt idx="16">
                  <c:v>3.125</c:v>
                </c:pt>
                <c:pt idx="17">
                  <c:v>4.3</c:v>
                </c:pt>
                <c:pt idx="18">
                  <c:v>4.416666666666667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37-45DB-9076-D5EC14A12E60}"/>
            </c:ext>
          </c:extLst>
        </c:ser>
        <c:ser>
          <c:idx val="2"/>
          <c:order val="2"/>
          <c:tx>
            <c:strRef>
              <c:f>館別参加者推移!$A$10</c:f>
              <c:strCache>
                <c:ptCount val="1"/>
                <c:pt idx="0">
                  <c:v>東文化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館別参加者推移!$C$3:$T$3</c:f>
              <c:strCache>
                <c:ptCount val="18"/>
                <c:pt idx="0">
                  <c:v>2006年</c:v>
                </c:pt>
                <c:pt idx="1">
                  <c:v>2007年</c:v>
                </c:pt>
                <c:pt idx="2">
                  <c:v>2008年</c:v>
                </c:pt>
                <c:pt idx="3">
                  <c:v>2009年</c:v>
                </c:pt>
                <c:pt idx="4">
                  <c:v>2010年</c:v>
                </c:pt>
                <c:pt idx="5">
                  <c:v>2011年</c:v>
                </c:pt>
                <c:pt idx="6">
                  <c:v>2012年</c:v>
                </c:pt>
                <c:pt idx="7">
                  <c:v>2013年</c:v>
                </c:pt>
                <c:pt idx="8">
                  <c:v>2014年</c:v>
                </c:pt>
                <c:pt idx="9">
                  <c:v>2015年</c:v>
                </c:pt>
                <c:pt idx="10">
                  <c:v>2016年</c:v>
                </c:pt>
                <c:pt idx="11">
                  <c:v>2017年</c:v>
                </c:pt>
                <c:pt idx="12">
                  <c:v>2018年</c:v>
                </c:pt>
                <c:pt idx="13">
                  <c:v>2019年</c:v>
                </c:pt>
                <c:pt idx="14">
                  <c:v>2020年</c:v>
                </c:pt>
                <c:pt idx="15">
                  <c:v>2021年</c:v>
                </c:pt>
                <c:pt idx="16">
                  <c:v>2022年</c:v>
                </c:pt>
                <c:pt idx="17">
                  <c:v>2023年</c:v>
                </c:pt>
              </c:strCache>
            </c:strRef>
          </c:cat>
          <c:val>
            <c:numRef>
              <c:f>館別参加者推移!$C$12:$U$12</c:f>
              <c:numCache>
                <c:formatCode>0.0</c:formatCode>
                <c:ptCount val="19"/>
                <c:pt idx="0">
                  <c:v>7.1739130434782608</c:v>
                </c:pt>
                <c:pt idx="1">
                  <c:v>7.3636363636363633</c:v>
                </c:pt>
                <c:pt idx="2">
                  <c:v>4.3636363636363633</c:v>
                </c:pt>
                <c:pt idx="3">
                  <c:v>6</c:v>
                </c:pt>
                <c:pt idx="4">
                  <c:v>6.291666666666667</c:v>
                </c:pt>
                <c:pt idx="5">
                  <c:v>7.4347826086956523</c:v>
                </c:pt>
                <c:pt idx="6">
                  <c:v>6.583333333333333</c:v>
                </c:pt>
                <c:pt idx="7">
                  <c:v>5.666666666666667</c:v>
                </c:pt>
                <c:pt idx="8">
                  <c:v>7.166666666666667</c:v>
                </c:pt>
                <c:pt idx="9">
                  <c:v>6.3043478260869561</c:v>
                </c:pt>
                <c:pt idx="10">
                  <c:v>6.041666666666667</c:v>
                </c:pt>
                <c:pt idx="11">
                  <c:v>5.958333333333333</c:v>
                </c:pt>
                <c:pt idx="12">
                  <c:v>4.625</c:v>
                </c:pt>
                <c:pt idx="13">
                  <c:v>4.5</c:v>
                </c:pt>
                <c:pt idx="14">
                  <c:v>5.25</c:v>
                </c:pt>
                <c:pt idx="15">
                  <c:v>2.4285714285714284</c:v>
                </c:pt>
                <c:pt idx="16">
                  <c:v>2.75</c:v>
                </c:pt>
                <c:pt idx="17">
                  <c:v>3.6666666666666665</c:v>
                </c:pt>
                <c:pt idx="18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37-45DB-9076-D5EC14A12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361681280"/>
        <c:axId val="361682816"/>
      </c:barChart>
      <c:lineChart>
        <c:grouping val="standard"/>
        <c:varyColors val="0"/>
        <c:ser>
          <c:idx val="3"/>
          <c:order val="3"/>
          <c:tx>
            <c:strRef>
              <c:f>館別参加者推移!$A$15</c:f>
              <c:strCache>
                <c:ptCount val="1"/>
                <c:pt idx="0">
                  <c:v>合計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館別参加者推移!$C$3:$S$3</c:f>
              <c:strCache>
                <c:ptCount val="17"/>
                <c:pt idx="0">
                  <c:v>2006年</c:v>
                </c:pt>
                <c:pt idx="1">
                  <c:v>2007年</c:v>
                </c:pt>
                <c:pt idx="2">
                  <c:v>2008年</c:v>
                </c:pt>
                <c:pt idx="3">
                  <c:v>2009年</c:v>
                </c:pt>
                <c:pt idx="4">
                  <c:v>2010年</c:v>
                </c:pt>
                <c:pt idx="5">
                  <c:v>2011年</c:v>
                </c:pt>
                <c:pt idx="6">
                  <c:v>2012年</c:v>
                </c:pt>
                <c:pt idx="7">
                  <c:v>2013年</c:v>
                </c:pt>
                <c:pt idx="8">
                  <c:v>2014年</c:v>
                </c:pt>
                <c:pt idx="9">
                  <c:v>2015年</c:v>
                </c:pt>
                <c:pt idx="10">
                  <c:v>2016年</c:v>
                </c:pt>
                <c:pt idx="11">
                  <c:v>2017年</c:v>
                </c:pt>
                <c:pt idx="12">
                  <c:v>2018年</c:v>
                </c:pt>
                <c:pt idx="13">
                  <c:v>2019年</c:v>
                </c:pt>
                <c:pt idx="14">
                  <c:v>2020年</c:v>
                </c:pt>
                <c:pt idx="15">
                  <c:v>2021年</c:v>
                </c:pt>
                <c:pt idx="16">
                  <c:v>2022年</c:v>
                </c:pt>
              </c:strCache>
            </c:strRef>
          </c:cat>
          <c:val>
            <c:numRef>
              <c:f>館別参加者推移!$C$15:$U$15</c:f>
              <c:numCache>
                <c:formatCode>0.00_ </c:formatCode>
                <c:ptCount val="19"/>
                <c:pt idx="0">
                  <c:v>5.9</c:v>
                </c:pt>
                <c:pt idx="1">
                  <c:v>4.9090909090909092</c:v>
                </c:pt>
                <c:pt idx="2">
                  <c:v>4.4912280701754383</c:v>
                </c:pt>
                <c:pt idx="3">
                  <c:v>4.9787234042553195</c:v>
                </c:pt>
                <c:pt idx="4">
                  <c:v>6.1587301587301591</c:v>
                </c:pt>
                <c:pt idx="5">
                  <c:v>6.6617647058823533</c:v>
                </c:pt>
                <c:pt idx="6">
                  <c:v>6.47887323943662</c:v>
                </c:pt>
                <c:pt idx="7">
                  <c:v>7.0769230769230766</c:v>
                </c:pt>
                <c:pt idx="8">
                  <c:v>8.0555555555555554</c:v>
                </c:pt>
                <c:pt idx="9">
                  <c:v>7.6338028169014081</c:v>
                </c:pt>
                <c:pt idx="10">
                  <c:v>7.4027777777777777</c:v>
                </c:pt>
                <c:pt idx="11">
                  <c:v>6.1388888888888893</c:v>
                </c:pt>
                <c:pt idx="12">
                  <c:v>4.4861111111111107</c:v>
                </c:pt>
                <c:pt idx="13">
                  <c:v>5.2452830188679247</c:v>
                </c:pt>
                <c:pt idx="14">
                  <c:v>4.115384615384615</c:v>
                </c:pt>
                <c:pt idx="15">
                  <c:v>2.6842105263157894</c:v>
                </c:pt>
                <c:pt idx="16">
                  <c:v>3.1857142857142855</c:v>
                </c:pt>
                <c:pt idx="17">
                  <c:v>4.666666666666667</c:v>
                </c:pt>
                <c:pt idx="1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37-45DB-9076-D5EC14A12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681280"/>
        <c:axId val="361682816"/>
      </c:lineChart>
      <c:catAx>
        <c:axId val="3616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1682816"/>
        <c:crosses val="autoZero"/>
        <c:auto val="1"/>
        <c:lblAlgn val="ctr"/>
        <c:lblOffset val="100"/>
        <c:noMultiLvlLbl val="0"/>
      </c:catAx>
      <c:valAx>
        <c:axId val="36168281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1681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297148672391495"/>
          <c:y val="0.18650325813098501"/>
          <c:w val="7.6437989680871399E-2"/>
          <c:h val="0.21958607633062299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 lang="ja-JP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r>
              <a:rPr lang="ja-JP" altLang="en-US" sz="1200" baseline="0"/>
              <a:t>近</a:t>
            </a:r>
            <a:r>
              <a:rPr lang="en-US" altLang="ja-JP" sz="1200" baseline="0"/>
              <a:t>6</a:t>
            </a:r>
            <a:r>
              <a:rPr lang="ja-JP" altLang="en-US" sz="1200" baseline="0"/>
              <a:t>年・月次相談者数の傾向</a:t>
            </a:r>
            <a:endParaRPr lang="en-US" altLang="ja-JP" sz="1200" baseline="0"/>
          </a:p>
        </c:rich>
      </c:tx>
      <c:layout>
        <c:manualLayout>
          <c:xMode val="edge"/>
          <c:yMode val="edge"/>
          <c:x val="9.4946407954713402E-2"/>
          <c:y val="0.138145442156269"/>
        </c:manualLayout>
      </c:layout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0321354633842559E-2"/>
          <c:y val="0.1155298579478692"/>
          <c:w val="0.83632165722275398"/>
          <c:h val="0.79707508250113701"/>
        </c:manualLayout>
      </c:layout>
      <c:lineChart>
        <c:grouping val="standard"/>
        <c:varyColors val="0"/>
        <c:ser>
          <c:idx val="5"/>
          <c:order val="0"/>
          <c:tx>
            <c:strRef>
              <c:f>月別相談者数の傾向!$B$24</c:f>
              <c:strCache>
                <c:ptCount val="1"/>
                <c:pt idx="0">
                  <c:v>合計</c:v>
                </c:pt>
              </c:strCache>
            </c:strRef>
          </c:tx>
          <c:marker>
            <c:symbol val="none"/>
          </c:marker>
          <c:cat>
            <c:strRef>
              <c:f>月別相談者数の傾向!$C$16:$N$16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月別相談者数の傾向!$C$24:$N$24</c:f>
              <c:numCache>
                <c:formatCode>General</c:formatCode>
                <c:ptCount val="12"/>
                <c:pt idx="0">
                  <c:v>95</c:v>
                </c:pt>
                <c:pt idx="1">
                  <c:v>103</c:v>
                </c:pt>
                <c:pt idx="2">
                  <c:v>124</c:v>
                </c:pt>
                <c:pt idx="3">
                  <c:v>119</c:v>
                </c:pt>
                <c:pt idx="4">
                  <c:v>109</c:v>
                </c:pt>
                <c:pt idx="5">
                  <c:v>116</c:v>
                </c:pt>
                <c:pt idx="6">
                  <c:v>156</c:v>
                </c:pt>
                <c:pt idx="7">
                  <c:v>141</c:v>
                </c:pt>
                <c:pt idx="8">
                  <c:v>126</c:v>
                </c:pt>
                <c:pt idx="9">
                  <c:v>102</c:v>
                </c:pt>
                <c:pt idx="10">
                  <c:v>105</c:v>
                </c:pt>
                <c:pt idx="11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FE-4D4E-8C12-00D86C5D8CC2}"/>
            </c:ext>
          </c:extLst>
        </c:ser>
        <c:ser>
          <c:idx val="6"/>
          <c:order val="1"/>
          <c:tx>
            <c:strRef>
              <c:f>月別相談者数の傾向!$B$25</c:f>
              <c:strCache>
                <c:ptCount val="1"/>
                <c:pt idx="0">
                  <c:v>相談者/回</c:v>
                </c:pt>
              </c:strCache>
            </c:strRef>
          </c:tx>
          <c:spPr>
            <a:ln w="25400" cap="rnd" cmpd="sng" algn="ctr">
              <a:solidFill>
                <a:srgbClr val="FF0000"/>
              </a:solidFill>
              <a:prstDash val="solid"/>
              <a:round/>
              <a:headEnd type="none"/>
              <a:tailEnd type="none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47761194029851E-2"/>
                  <c:y val="-4.40705128205128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FE-4D4E-8C12-00D86C5D8CC2}"/>
                </c:ext>
              </c:extLst>
            </c:dLbl>
            <c:dLbl>
              <c:idx val="1"/>
              <c:layout>
                <c:manualLayout>
                  <c:x val="-2.9850746268656699E-2"/>
                  <c:y val="-4.00641025641026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FE-4D4E-8C12-00D86C5D8CC2}"/>
                </c:ext>
              </c:extLst>
            </c:dLbl>
            <c:dLbl>
              <c:idx val="2"/>
              <c:layout>
                <c:manualLayout>
                  <c:x val="-3.98009950248756E-2"/>
                  <c:y val="4.80769230769230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FE-4D4E-8C12-00D86C5D8CC2}"/>
                </c:ext>
              </c:extLst>
            </c:dLbl>
            <c:dLbl>
              <c:idx val="4"/>
              <c:layout>
                <c:manualLayout>
                  <c:x val="-2.48756218905473E-2"/>
                  <c:y val="4.40705128205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FE-4D4E-8C12-00D86C5D8CC2}"/>
                </c:ext>
              </c:extLst>
            </c:dLbl>
            <c:dLbl>
              <c:idx val="7"/>
              <c:layout>
                <c:manualLayout>
                  <c:x val="-3.4825870646766302E-2"/>
                  <c:y val="-2.40384615384615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FE-4D4E-8C12-00D86C5D8CC2}"/>
                </c:ext>
              </c:extLst>
            </c:dLbl>
            <c:dLbl>
              <c:idx val="9"/>
              <c:layout>
                <c:manualLayout>
                  <c:x val="-2.9850746268656699E-2"/>
                  <c:y val="2.0032051282051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FE-4D4E-8C12-00D86C5D8CC2}"/>
                </c:ext>
              </c:extLst>
            </c:dLbl>
            <c:dLbl>
              <c:idx val="10"/>
              <c:layout>
                <c:manualLayout>
                  <c:x val="-2.9850746268656799E-2"/>
                  <c:y val="-2.8044871794871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FE-4D4E-8C12-00D86C5D8CC2}"/>
                </c:ext>
              </c:extLst>
            </c:dLbl>
            <c:dLbl>
              <c:idx val="11"/>
              <c:layout>
                <c:manualLayout>
                  <c:x val="-2.2388059701492501E-2"/>
                  <c:y val="-3.20512820512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8FE-4D4E-8C12-00D86C5D8C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1000" b="1" i="0" u="none" strike="noStrike" kern="1200" baseline="0">
                    <a:solidFill>
                      <a:srgbClr val="000000"/>
                    </a:solidFill>
                    <a:latin typeface="ＭＳ Ｐゴシック" panose="020B0600070205080204" charset="-128"/>
                    <a:ea typeface="メイリオ" panose="020B0604030504040204" pitchFamily="50" charset="-128"/>
                    <a:cs typeface="ＭＳ Ｐゴシック" panose="020B0600070205080204" charset="-128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月別相談者数の傾向!$C$16:$N$16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月別相談者数の傾向!$C$25:$N$25</c:f>
              <c:numCache>
                <c:formatCode>0.0</c:formatCode>
                <c:ptCount val="12"/>
                <c:pt idx="0">
                  <c:v>3.2758620689655173</c:v>
                </c:pt>
                <c:pt idx="1">
                  <c:v>3.9615384615384617</c:v>
                </c:pt>
                <c:pt idx="2">
                  <c:v>4.5925925925925926</c:v>
                </c:pt>
                <c:pt idx="3">
                  <c:v>4.4074074074074074</c:v>
                </c:pt>
                <c:pt idx="4">
                  <c:v>4.541666666666667</c:v>
                </c:pt>
                <c:pt idx="5">
                  <c:v>4.4615384615384617</c:v>
                </c:pt>
                <c:pt idx="6">
                  <c:v>4.5882352941176467</c:v>
                </c:pt>
                <c:pt idx="7">
                  <c:v>4.2727272727272725</c:v>
                </c:pt>
                <c:pt idx="8">
                  <c:v>3.7058823529411766</c:v>
                </c:pt>
                <c:pt idx="9">
                  <c:v>3.4</c:v>
                </c:pt>
                <c:pt idx="10">
                  <c:v>3.75</c:v>
                </c:pt>
                <c:pt idx="11">
                  <c:v>4.115384615384615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8FE-4D4E-8C12-00D86C5D8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740928"/>
        <c:axId val="361755008"/>
      </c:lineChart>
      <c:catAx>
        <c:axId val="36174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endParaRPr lang="ja-JP"/>
          </a:p>
        </c:txPr>
        <c:crossAx val="361755008"/>
        <c:crosses val="autoZero"/>
        <c:auto val="1"/>
        <c:lblAlgn val="ctr"/>
        <c:lblOffset val="100"/>
        <c:noMultiLvlLbl val="0"/>
      </c:catAx>
      <c:valAx>
        <c:axId val="361755008"/>
        <c:scaling>
          <c:orientation val="minMax"/>
          <c:max val="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minorGridlines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endParaRPr lang="ja-JP"/>
          </a:p>
        </c:txPr>
        <c:crossAx val="361740928"/>
        <c:crosses val="autoZero"/>
        <c:crossBetween val="between"/>
        <c:minorUnit val="0.5"/>
      </c:valAx>
      <c:spPr>
        <a:noFill/>
        <a:ln w="12700">
          <a:solidFill>
            <a:srgbClr val="7030A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9340222962369302"/>
          <c:y val="0.14499026882805999"/>
          <c:w val="0.18656716417910399"/>
          <c:h val="0.103766025641025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  <a:cs typeface="ＭＳ Ｐゴシック" panose="020B0600070205080204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>
          <a:alpha val="99000"/>
        </a:srgbClr>
      </a:solidFill>
      <a:prstDash val="solid"/>
      <a:round/>
    </a:ln>
  </c:spPr>
  <c:txPr>
    <a:bodyPr/>
    <a:lstStyle/>
    <a:p>
      <a:pPr>
        <a:defRPr lang="ja-JP" sz="8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ja-JP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パソコン相談会の件数と相談内容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相談会内容件数!$A$4</c:f>
              <c:strCache>
                <c:ptCount val="1"/>
                <c:pt idx="0">
                  <c:v>2006年度</c:v>
                </c:pt>
              </c:strCache>
            </c:strRef>
          </c:tx>
          <c:invertIfNegative val="0"/>
          <c:cat>
            <c:strRef>
              <c:f>相談会内容件数!$B$3:$N$3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相談会内容件数!$B$4:$N$4</c:f>
              <c:numCache>
                <c:formatCode>General</c:formatCode>
                <c:ptCount val="13"/>
                <c:pt idx="0">
                  <c:v>14</c:v>
                </c:pt>
                <c:pt idx="1">
                  <c:v>23</c:v>
                </c:pt>
                <c:pt idx="4">
                  <c:v>88</c:v>
                </c:pt>
                <c:pt idx="5">
                  <c:v>64</c:v>
                </c:pt>
                <c:pt idx="6">
                  <c:v>24</c:v>
                </c:pt>
                <c:pt idx="7">
                  <c:v>21</c:v>
                </c:pt>
                <c:pt idx="11">
                  <c:v>19</c:v>
                </c:pt>
                <c:pt idx="12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B-484C-A842-9BBF40E83700}"/>
            </c:ext>
          </c:extLst>
        </c:ser>
        <c:ser>
          <c:idx val="1"/>
          <c:order val="1"/>
          <c:tx>
            <c:strRef>
              <c:f>相談会内容件数!$A$5</c:f>
              <c:strCache>
                <c:ptCount val="1"/>
                <c:pt idx="0">
                  <c:v>2007年度</c:v>
                </c:pt>
              </c:strCache>
            </c:strRef>
          </c:tx>
          <c:invertIfNegative val="0"/>
          <c:cat>
            <c:strRef>
              <c:f>相談会内容件数!$B$3:$N$3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相談会内容件数!$B$5:$N$5</c:f>
              <c:numCache>
                <c:formatCode>General</c:formatCode>
                <c:ptCount val="13"/>
                <c:pt idx="0">
                  <c:v>12</c:v>
                </c:pt>
                <c:pt idx="1">
                  <c:v>20</c:v>
                </c:pt>
                <c:pt idx="4">
                  <c:v>64</c:v>
                </c:pt>
                <c:pt idx="5">
                  <c:v>40</c:v>
                </c:pt>
                <c:pt idx="6">
                  <c:v>13</c:v>
                </c:pt>
                <c:pt idx="7">
                  <c:v>16</c:v>
                </c:pt>
                <c:pt idx="11">
                  <c:v>19</c:v>
                </c:pt>
                <c:pt idx="1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B-484C-A842-9BBF40E83700}"/>
            </c:ext>
          </c:extLst>
        </c:ser>
        <c:ser>
          <c:idx val="2"/>
          <c:order val="2"/>
          <c:tx>
            <c:strRef>
              <c:f>相談会内容件数!$A$6</c:f>
              <c:strCache>
                <c:ptCount val="1"/>
                <c:pt idx="0">
                  <c:v>2008年度</c:v>
                </c:pt>
              </c:strCache>
            </c:strRef>
          </c:tx>
          <c:invertIfNegative val="0"/>
          <c:cat>
            <c:strRef>
              <c:f>相談会内容件数!$B$3:$N$3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相談会内容件数!$B$6:$N$6</c:f>
              <c:numCache>
                <c:formatCode>General</c:formatCode>
                <c:ptCount val="13"/>
                <c:pt idx="0">
                  <c:v>17</c:v>
                </c:pt>
                <c:pt idx="1">
                  <c:v>29</c:v>
                </c:pt>
                <c:pt idx="4">
                  <c:v>87</c:v>
                </c:pt>
                <c:pt idx="5">
                  <c:v>58</c:v>
                </c:pt>
                <c:pt idx="6">
                  <c:v>15</c:v>
                </c:pt>
                <c:pt idx="7">
                  <c:v>12</c:v>
                </c:pt>
                <c:pt idx="11">
                  <c:v>13</c:v>
                </c:pt>
                <c:pt idx="12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EB-484C-A842-9BBF40E83700}"/>
            </c:ext>
          </c:extLst>
        </c:ser>
        <c:ser>
          <c:idx val="3"/>
          <c:order val="3"/>
          <c:tx>
            <c:strRef>
              <c:f>相談会内容件数!$A$7</c:f>
              <c:strCache>
                <c:ptCount val="1"/>
                <c:pt idx="0">
                  <c:v>2009年度</c:v>
                </c:pt>
              </c:strCache>
            </c:strRef>
          </c:tx>
          <c:invertIfNegative val="0"/>
          <c:cat>
            <c:strRef>
              <c:f>相談会内容件数!$B$3:$N$3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相談会内容件数!$B$7:$N$7</c:f>
              <c:numCache>
                <c:formatCode>General</c:formatCode>
                <c:ptCount val="13"/>
                <c:pt idx="1">
                  <c:v>25</c:v>
                </c:pt>
                <c:pt idx="4">
                  <c:v>80</c:v>
                </c:pt>
                <c:pt idx="5">
                  <c:v>50</c:v>
                </c:pt>
                <c:pt idx="6">
                  <c:v>11</c:v>
                </c:pt>
                <c:pt idx="7">
                  <c:v>25</c:v>
                </c:pt>
                <c:pt idx="11">
                  <c:v>9</c:v>
                </c:pt>
                <c:pt idx="12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B-484C-A842-9BBF40E83700}"/>
            </c:ext>
          </c:extLst>
        </c:ser>
        <c:ser>
          <c:idx val="4"/>
          <c:order val="4"/>
          <c:tx>
            <c:strRef>
              <c:f>相談会内容件数!$A$8</c:f>
              <c:strCache>
                <c:ptCount val="1"/>
                <c:pt idx="0">
                  <c:v>2010年度</c:v>
                </c:pt>
              </c:strCache>
            </c:strRef>
          </c:tx>
          <c:invertIfNegative val="0"/>
          <c:cat>
            <c:strRef>
              <c:f>相談会内容件数!$B$3:$N$3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相談会内容件数!$B$8:$N$8</c:f>
              <c:numCache>
                <c:formatCode>General</c:formatCode>
                <c:ptCount val="13"/>
                <c:pt idx="0">
                  <c:v>12</c:v>
                </c:pt>
                <c:pt idx="1">
                  <c:v>18</c:v>
                </c:pt>
                <c:pt idx="4">
                  <c:v>114</c:v>
                </c:pt>
                <c:pt idx="5">
                  <c:v>109</c:v>
                </c:pt>
                <c:pt idx="6">
                  <c:v>21</c:v>
                </c:pt>
                <c:pt idx="7">
                  <c:v>14</c:v>
                </c:pt>
                <c:pt idx="11">
                  <c:v>14</c:v>
                </c:pt>
                <c:pt idx="12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EB-484C-A842-9BBF40E83700}"/>
            </c:ext>
          </c:extLst>
        </c:ser>
        <c:ser>
          <c:idx val="5"/>
          <c:order val="5"/>
          <c:tx>
            <c:strRef>
              <c:f>相談会内容件数!$A$9</c:f>
              <c:strCache>
                <c:ptCount val="1"/>
                <c:pt idx="0">
                  <c:v>2011年度</c:v>
                </c:pt>
              </c:strCache>
            </c:strRef>
          </c:tx>
          <c:invertIfNegative val="0"/>
          <c:cat>
            <c:strRef>
              <c:f>相談会内容件数!$B$3:$N$3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相談会内容件数!$B$9:$N$9</c:f>
              <c:numCache>
                <c:formatCode>General</c:formatCode>
                <c:ptCount val="13"/>
                <c:pt idx="1">
                  <c:v>29</c:v>
                </c:pt>
                <c:pt idx="2">
                  <c:v>32</c:v>
                </c:pt>
                <c:pt idx="3">
                  <c:v>3</c:v>
                </c:pt>
                <c:pt idx="4">
                  <c:v>182</c:v>
                </c:pt>
                <c:pt idx="5">
                  <c:v>187</c:v>
                </c:pt>
                <c:pt idx="6">
                  <c:v>70</c:v>
                </c:pt>
                <c:pt idx="7">
                  <c:v>50</c:v>
                </c:pt>
                <c:pt idx="8">
                  <c:v>65</c:v>
                </c:pt>
                <c:pt idx="9">
                  <c:v>18</c:v>
                </c:pt>
                <c:pt idx="10">
                  <c:v>26</c:v>
                </c:pt>
                <c:pt idx="11">
                  <c:v>27</c:v>
                </c:pt>
                <c:pt idx="1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EB-484C-A842-9BBF40E83700}"/>
            </c:ext>
          </c:extLst>
        </c:ser>
        <c:ser>
          <c:idx val="6"/>
          <c:order val="6"/>
          <c:tx>
            <c:strRef>
              <c:f>相談会内容件数!$A$10</c:f>
              <c:strCache>
                <c:ptCount val="1"/>
                <c:pt idx="0">
                  <c:v>2012年度</c:v>
                </c:pt>
              </c:strCache>
            </c:strRef>
          </c:tx>
          <c:invertIfNegative val="0"/>
          <c:cat>
            <c:strRef>
              <c:f>相談会内容件数!$B$3:$N$3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相談会内容件数!$B$10:$N$10</c:f>
              <c:numCache>
                <c:formatCode>General</c:formatCode>
                <c:ptCount val="13"/>
                <c:pt idx="1">
                  <c:v>62</c:v>
                </c:pt>
                <c:pt idx="2">
                  <c:v>19</c:v>
                </c:pt>
                <c:pt idx="3">
                  <c:v>3</c:v>
                </c:pt>
                <c:pt idx="4">
                  <c:v>114</c:v>
                </c:pt>
                <c:pt idx="5">
                  <c:v>131</c:v>
                </c:pt>
                <c:pt idx="6">
                  <c:v>98</c:v>
                </c:pt>
                <c:pt idx="7">
                  <c:v>42</c:v>
                </c:pt>
                <c:pt idx="8">
                  <c:v>63</c:v>
                </c:pt>
                <c:pt idx="9">
                  <c:v>54</c:v>
                </c:pt>
                <c:pt idx="10">
                  <c:v>35</c:v>
                </c:pt>
                <c:pt idx="11">
                  <c:v>48</c:v>
                </c:pt>
                <c:pt idx="12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EB-484C-A842-9BBF40E83700}"/>
            </c:ext>
          </c:extLst>
        </c:ser>
        <c:ser>
          <c:idx val="7"/>
          <c:order val="7"/>
          <c:tx>
            <c:strRef>
              <c:f>相談会内容件数!$A$11</c:f>
              <c:strCache>
                <c:ptCount val="1"/>
                <c:pt idx="0">
                  <c:v>2013年度</c:v>
                </c:pt>
              </c:strCache>
            </c:strRef>
          </c:tx>
          <c:invertIfNegative val="0"/>
          <c:cat>
            <c:strRef>
              <c:f>相談会内容件数!$B$3:$N$3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相談会内容件数!$B$11:$N$11</c:f>
              <c:numCache>
                <c:formatCode>General</c:formatCode>
                <c:ptCount val="13"/>
                <c:pt idx="1">
                  <c:v>65</c:v>
                </c:pt>
                <c:pt idx="2">
                  <c:v>17</c:v>
                </c:pt>
                <c:pt idx="3">
                  <c:v>13</c:v>
                </c:pt>
                <c:pt idx="4">
                  <c:v>129</c:v>
                </c:pt>
                <c:pt idx="5">
                  <c:v>120</c:v>
                </c:pt>
                <c:pt idx="6">
                  <c:v>99</c:v>
                </c:pt>
                <c:pt idx="7">
                  <c:v>32</c:v>
                </c:pt>
                <c:pt idx="8">
                  <c:v>59</c:v>
                </c:pt>
                <c:pt idx="9">
                  <c:v>35</c:v>
                </c:pt>
                <c:pt idx="10">
                  <c:v>18</c:v>
                </c:pt>
                <c:pt idx="11">
                  <c:v>14</c:v>
                </c:pt>
                <c:pt idx="1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0EB-484C-A842-9BBF40E83700}"/>
            </c:ext>
          </c:extLst>
        </c:ser>
        <c:ser>
          <c:idx val="8"/>
          <c:order val="8"/>
          <c:tx>
            <c:strRef>
              <c:f>相談会内容件数!$A$12</c:f>
              <c:strCache>
                <c:ptCount val="1"/>
                <c:pt idx="0">
                  <c:v>2014年度</c:v>
                </c:pt>
              </c:strCache>
            </c:strRef>
          </c:tx>
          <c:invertIfNegative val="0"/>
          <c:cat>
            <c:strRef>
              <c:f>相談会内容件数!$B$3:$N$3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相談会内容件数!$B$12:$N$12</c:f>
              <c:numCache>
                <c:formatCode>General</c:formatCode>
                <c:ptCount val="13"/>
                <c:pt idx="1">
                  <c:v>61</c:v>
                </c:pt>
                <c:pt idx="2">
                  <c:v>18</c:v>
                </c:pt>
                <c:pt idx="3">
                  <c:v>17</c:v>
                </c:pt>
                <c:pt idx="4">
                  <c:v>174</c:v>
                </c:pt>
                <c:pt idx="5">
                  <c:v>116</c:v>
                </c:pt>
                <c:pt idx="6">
                  <c:v>139</c:v>
                </c:pt>
                <c:pt idx="7">
                  <c:v>53</c:v>
                </c:pt>
                <c:pt idx="8">
                  <c:v>70</c:v>
                </c:pt>
                <c:pt idx="9">
                  <c:v>18</c:v>
                </c:pt>
                <c:pt idx="10">
                  <c:v>18</c:v>
                </c:pt>
                <c:pt idx="11">
                  <c:v>40</c:v>
                </c:pt>
                <c:pt idx="12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EB-484C-A842-9BBF40E83700}"/>
            </c:ext>
          </c:extLst>
        </c:ser>
        <c:ser>
          <c:idx val="9"/>
          <c:order val="9"/>
          <c:tx>
            <c:strRef>
              <c:f>相談会内容件数!$A$13</c:f>
              <c:strCache>
                <c:ptCount val="1"/>
                <c:pt idx="0">
                  <c:v>2015年度</c:v>
                </c:pt>
              </c:strCache>
            </c:strRef>
          </c:tx>
          <c:invertIfNegative val="0"/>
          <c:cat>
            <c:strRef>
              <c:f>相談会内容件数!$B$3:$N$3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相談会内容件数!$B$13:$N$13</c:f>
              <c:numCache>
                <c:formatCode>General</c:formatCode>
                <c:ptCount val="13"/>
                <c:pt idx="1">
                  <c:v>90</c:v>
                </c:pt>
                <c:pt idx="2">
                  <c:v>10</c:v>
                </c:pt>
                <c:pt idx="3">
                  <c:v>26</c:v>
                </c:pt>
                <c:pt idx="4">
                  <c:v>141</c:v>
                </c:pt>
                <c:pt idx="5">
                  <c:v>144</c:v>
                </c:pt>
                <c:pt idx="6">
                  <c:v>100</c:v>
                </c:pt>
                <c:pt idx="7">
                  <c:v>35</c:v>
                </c:pt>
                <c:pt idx="8">
                  <c:v>73</c:v>
                </c:pt>
                <c:pt idx="9">
                  <c:v>21</c:v>
                </c:pt>
                <c:pt idx="10">
                  <c:v>21</c:v>
                </c:pt>
                <c:pt idx="11">
                  <c:v>34</c:v>
                </c:pt>
                <c:pt idx="1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EB-484C-A842-9BBF40E83700}"/>
            </c:ext>
          </c:extLst>
        </c:ser>
        <c:ser>
          <c:idx val="10"/>
          <c:order val="10"/>
          <c:tx>
            <c:strRef>
              <c:f>相談会内容件数!$A$14</c:f>
              <c:strCache>
                <c:ptCount val="1"/>
                <c:pt idx="0">
                  <c:v>2016年度</c:v>
                </c:pt>
              </c:strCache>
            </c:strRef>
          </c:tx>
          <c:invertIfNegative val="0"/>
          <c:cat>
            <c:strRef>
              <c:f>相談会内容件数!$B$3:$N$3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相談会内容件数!$B$14:$N$14</c:f>
              <c:numCache>
                <c:formatCode>General</c:formatCode>
                <c:ptCount val="13"/>
                <c:pt idx="1">
                  <c:v>106</c:v>
                </c:pt>
                <c:pt idx="2">
                  <c:v>23</c:v>
                </c:pt>
                <c:pt idx="3">
                  <c:v>9</c:v>
                </c:pt>
                <c:pt idx="4">
                  <c:v>131</c:v>
                </c:pt>
                <c:pt idx="5">
                  <c:v>141</c:v>
                </c:pt>
                <c:pt idx="6">
                  <c:v>104</c:v>
                </c:pt>
                <c:pt idx="7">
                  <c:v>63</c:v>
                </c:pt>
                <c:pt idx="8">
                  <c:v>44</c:v>
                </c:pt>
                <c:pt idx="9">
                  <c:v>25</c:v>
                </c:pt>
                <c:pt idx="10">
                  <c:v>28</c:v>
                </c:pt>
                <c:pt idx="11">
                  <c:v>35</c:v>
                </c:pt>
                <c:pt idx="1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0EB-484C-A842-9BBF40E83700}"/>
            </c:ext>
          </c:extLst>
        </c:ser>
        <c:ser>
          <c:idx val="11"/>
          <c:order val="11"/>
          <c:tx>
            <c:strRef>
              <c:f>相談会内容件数!$A$15</c:f>
              <c:strCache>
                <c:ptCount val="1"/>
                <c:pt idx="0">
                  <c:v>2017年度</c:v>
                </c:pt>
              </c:strCache>
            </c:strRef>
          </c:tx>
          <c:invertIfNegative val="0"/>
          <c:cat>
            <c:strRef>
              <c:f>相談会内容件数!$B$3:$N$3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相談会内容件数!$B$15:$N$15</c:f>
              <c:numCache>
                <c:formatCode>General</c:formatCode>
                <c:ptCount val="13"/>
                <c:pt idx="1">
                  <c:v>68</c:v>
                </c:pt>
                <c:pt idx="2">
                  <c:v>23</c:v>
                </c:pt>
                <c:pt idx="3">
                  <c:v>6</c:v>
                </c:pt>
                <c:pt idx="4">
                  <c:v>77</c:v>
                </c:pt>
                <c:pt idx="5">
                  <c:v>81</c:v>
                </c:pt>
                <c:pt idx="6">
                  <c:v>88</c:v>
                </c:pt>
                <c:pt idx="7">
                  <c:v>57</c:v>
                </c:pt>
                <c:pt idx="8">
                  <c:v>43</c:v>
                </c:pt>
                <c:pt idx="9">
                  <c:v>55</c:v>
                </c:pt>
                <c:pt idx="10">
                  <c:v>32</c:v>
                </c:pt>
                <c:pt idx="11">
                  <c:v>30</c:v>
                </c:pt>
                <c:pt idx="1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0EB-484C-A842-9BBF40E83700}"/>
            </c:ext>
          </c:extLst>
        </c:ser>
        <c:ser>
          <c:idx val="12"/>
          <c:order val="12"/>
          <c:tx>
            <c:strRef>
              <c:f>相談会内容件数!$A$16</c:f>
              <c:strCache>
                <c:ptCount val="1"/>
                <c:pt idx="0">
                  <c:v>2018年度</c:v>
                </c:pt>
              </c:strCache>
            </c:strRef>
          </c:tx>
          <c:invertIfNegative val="0"/>
          <c:cat>
            <c:strRef>
              <c:f>相談会内容件数!$B$3:$N$3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相談会内容件数!$B$16:$N$16</c:f>
              <c:numCache>
                <c:formatCode>General</c:formatCode>
                <c:ptCount val="13"/>
                <c:pt idx="1">
                  <c:v>54</c:v>
                </c:pt>
                <c:pt idx="2">
                  <c:v>18</c:v>
                </c:pt>
                <c:pt idx="3">
                  <c:v>6</c:v>
                </c:pt>
                <c:pt idx="4">
                  <c:v>48</c:v>
                </c:pt>
                <c:pt idx="5">
                  <c:v>92</c:v>
                </c:pt>
                <c:pt idx="6">
                  <c:v>74</c:v>
                </c:pt>
                <c:pt idx="7">
                  <c:v>43</c:v>
                </c:pt>
                <c:pt idx="8">
                  <c:v>29</c:v>
                </c:pt>
                <c:pt idx="9">
                  <c:v>36</c:v>
                </c:pt>
                <c:pt idx="10">
                  <c:v>15</c:v>
                </c:pt>
                <c:pt idx="11">
                  <c:v>28</c:v>
                </c:pt>
                <c:pt idx="1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0EB-484C-A842-9BBF40E83700}"/>
            </c:ext>
          </c:extLst>
        </c:ser>
        <c:ser>
          <c:idx val="14"/>
          <c:order val="13"/>
          <c:tx>
            <c:strRef>
              <c:f>相談会内容件数!$A$17</c:f>
              <c:strCache>
                <c:ptCount val="1"/>
                <c:pt idx="0">
                  <c:v>2019年度</c:v>
                </c:pt>
              </c:strCache>
            </c:strRef>
          </c:tx>
          <c:invertIfNegative val="0"/>
          <c:cat>
            <c:strRef>
              <c:f>相談会内容件数!$B$3:$N$3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相談会内容件数!$B$17:$N$17</c:f>
              <c:numCache>
                <c:formatCode>General</c:formatCode>
                <c:ptCount val="13"/>
                <c:pt idx="1">
                  <c:v>43</c:v>
                </c:pt>
                <c:pt idx="2">
                  <c:v>13</c:v>
                </c:pt>
                <c:pt idx="3">
                  <c:v>4</c:v>
                </c:pt>
                <c:pt idx="4">
                  <c:v>52</c:v>
                </c:pt>
                <c:pt idx="5">
                  <c:v>105</c:v>
                </c:pt>
                <c:pt idx="6">
                  <c:v>39</c:v>
                </c:pt>
                <c:pt idx="7">
                  <c:v>26</c:v>
                </c:pt>
                <c:pt idx="8">
                  <c:v>23</c:v>
                </c:pt>
                <c:pt idx="9">
                  <c:v>23</c:v>
                </c:pt>
                <c:pt idx="10">
                  <c:v>13</c:v>
                </c:pt>
                <c:pt idx="11">
                  <c:v>10</c:v>
                </c:pt>
                <c:pt idx="12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0EB-484C-A842-9BBF40E83700}"/>
            </c:ext>
          </c:extLst>
        </c:ser>
        <c:ser>
          <c:idx val="15"/>
          <c:order val="14"/>
          <c:tx>
            <c:strRef>
              <c:f>相談会内容件数!$A$18</c:f>
              <c:strCache>
                <c:ptCount val="1"/>
                <c:pt idx="0">
                  <c:v>2020年度</c:v>
                </c:pt>
              </c:strCache>
            </c:strRef>
          </c:tx>
          <c:invertIfNegative val="0"/>
          <c:cat>
            <c:strRef>
              <c:f>相談会内容件数!$B$3:$N$3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相談会内容件数!$B$18:$N$18</c:f>
              <c:numCache>
                <c:formatCode>General</c:formatCode>
                <c:ptCount val="13"/>
                <c:pt idx="1">
                  <c:v>7</c:v>
                </c:pt>
                <c:pt idx="2">
                  <c:v>0</c:v>
                </c:pt>
                <c:pt idx="3">
                  <c:v>5</c:v>
                </c:pt>
                <c:pt idx="4">
                  <c:v>15</c:v>
                </c:pt>
                <c:pt idx="5">
                  <c:v>34</c:v>
                </c:pt>
                <c:pt idx="6">
                  <c:v>36</c:v>
                </c:pt>
                <c:pt idx="7">
                  <c:v>9</c:v>
                </c:pt>
                <c:pt idx="8">
                  <c:v>10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0EB-484C-A842-9BBF40E83700}"/>
            </c:ext>
          </c:extLst>
        </c:ser>
        <c:ser>
          <c:idx val="13"/>
          <c:order val="15"/>
          <c:tx>
            <c:strRef>
              <c:f>相談会内容件数!$A$19</c:f>
              <c:strCache>
                <c:ptCount val="1"/>
                <c:pt idx="0">
                  <c:v>2021年度</c:v>
                </c:pt>
              </c:strCache>
            </c:strRef>
          </c:tx>
          <c:invertIfNegative val="0"/>
          <c:cat>
            <c:strRef>
              <c:f>相談会内容件数!$B$3:$N$3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相談会内容件数!$B$19:$N$19</c:f>
              <c:numCache>
                <c:formatCode>General</c:formatCode>
                <c:ptCount val="13"/>
                <c:pt idx="1">
                  <c:v>28</c:v>
                </c:pt>
                <c:pt idx="2">
                  <c:v>11</c:v>
                </c:pt>
                <c:pt idx="3">
                  <c:v>5</c:v>
                </c:pt>
                <c:pt idx="4">
                  <c:v>31</c:v>
                </c:pt>
                <c:pt idx="5">
                  <c:v>24</c:v>
                </c:pt>
                <c:pt idx="6">
                  <c:v>69</c:v>
                </c:pt>
                <c:pt idx="7">
                  <c:v>17</c:v>
                </c:pt>
                <c:pt idx="8">
                  <c:v>5</c:v>
                </c:pt>
                <c:pt idx="9">
                  <c:v>13</c:v>
                </c:pt>
                <c:pt idx="10">
                  <c:v>10</c:v>
                </c:pt>
                <c:pt idx="11">
                  <c:v>12</c:v>
                </c:pt>
                <c:pt idx="1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0EB-484C-A842-9BBF40E83700}"/>
            </c:ext>
          </c:extLst>
        </c:ser>
        <c:ser>
          <c:idx val="16"/>
          <c:order val="16"/>
          <c:tx>
            <c:strRef>
              <c:f>相談会内容件数!$A$21</c:f>
              <c:strCache>
                <c:ptCount val="1"/>
                <c:pt idx="0">
                  <c:v>2023年度</c:v>
                </c:pt>
              </c:strCache>
            </c:strRef>
          </c:tx>
          <c:invertIfNegative val="0"/>
          <c:cat>
            <c:strRef>
              <c:f>相談会内容件数!$B$3:$N$3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相談会内容件数!$B$21:$N$21</c:f>
              <c:numCache>
                <c:formatCode>General</c:formatCode>
                <c:ptCount val="13"/>
                <c:pt idx="1">
                  <c:v>29</c:v>
                </c:pt>
                <c:pt idx="2">
                  <c:v>7</c:v>
                </c:pt>
                <c:pt idx="3">
                  <c:v>3</c:v>
                </c:pt>
                <c:pt idx="4">
                  <c:v>34</c:v>
                </c:pt>
                <c:pt idx="5">
                  <c:v>35</c:v>
                </c:pt>
                <c:pt idx="6">
                  <c:v>23</c:v>
                </c:pt>
                <c:pt idx="7">
                  <c:v>15</c:v>
                </c:pt>
                <c:pt idx="8">
                  <c:v>10</c:v>
                </c:pt>
                <c:pt idx="9">
                  <c:v>4</c:v>
                </c:pt>
                <c:pt idx="10">
                  <c:v>6</c:v>
                </c:pt>
                <c:pt idx="11">
                  <c:v>10</c:v>
                </c:pt>
                <c:pt idx="1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67-42BB-AB99-034E0BF17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142720"/>
        <c:axId val="362144512"/>
      </c:barChart>
      <c:lineChart>
        <c:grouping val="standard"/>
        <c:varyColors val="0"/>
        <c:ser>
          <c:idx val="17"/>
          <c:order val="17"/>
          <c:tx>
            <c:strRef>
              <c:f>相談会内容件数!$A$23</c:f>
              <c:strCache>
                <c:ptCount val="1"/>
                <c:pt idx="0">
                  <c:v>合　計</c:v>
                </c:pt>
              </c:strCache>
            </c:strRef>
          </c:tx>
          <c:cat>
            <c:strRef>
              <c:f>相談会内容件数!$B$3:$N$3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相談会内容件数!$B$23:$N$23</c:f>
              <c:numCache>
                <c:formatCode>#,##0_);[Red]\(#,##0\)</c:formatCode>
                <c:ptCount val="13"/>
                <c:pt idx="0">
                  <c:v>55</c:v>
                </c:pt>
                <c:pt idx="1">
                  <c:v>851</c:v>
                </c:pt>
                <c:pt idx="2">
                  <c:v>211</c:v>
                </c:pt>
                <c:pt idx="3">
                  <c:v>109</c:v>
                </c:pt>
                <c:pt idx="4">
                  <c:v>1669</c:v>
                </c:pt>
                <c:pt idx="5">
                  <c:v>1652</c:v>
                </c:pt>
                <c:pt idx="6">
                  <c:v>1146</c:v>
                </c:pt>
                <c:pt idx="7">
                  <c:v>575</c:v>
                </c:pt>
                <c:pt idx="8">
                  <c:v>523</c:v>
                </c:pt>
                <c:pt idx="9">
                  <c:v>320</c:v>
                </c:pt>
                <c:pt idx="10">
                  <c:v>242</c:v>
                </c:pt>
                <c:pt idx="11">
                  <c:v>378</c:v>
                </c:pt>
                <c:pt idx="12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8-4373-9014-250762920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147840"/>
        <c:axId val="362146048"/>
      </c:lineChart>
      <c:catAx>
        <c:axId val="362142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144512"/>
        <c:crosses val="autoZero"/>
        <c:auto val="1"/>
        <c:lblAlgn val="ctr"/>
        <c:lblOffset val="100"/>
        <c:noMultiLvlLbl val="0"/>
      </c:catAx>
      <c:valAx>
        <c:axId val="362144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142720"/>
        <c:crosses val="autoZero"/>
        <c:crossBetween val="between"/>
      </c:valAx>
      <c:catAx>
        <c:axId val="362147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2146048"/>
        <c:crosses val="autoZero"/>
        <c:auto val="1"/>
        <c:lblAlgn val="ctr"/>
        <c:lblOffset val="100"/>
        <c:noMultiLvlLbl val="0"/>
      </c:catAx>
      <c:valAx>
        <c:axId val="362146048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14784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90450241475733995"/>
          <c:y val="0.10364151120460301"/>
          <c:w val="7.3121004351676122E-2"/>
          <c:h val="0.7845570101702403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 lang="ja-JP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ja-JP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パソコン相談会</a:t>
            </a:r>
            <a:endParaRPr lang="en-US" altLang="ja-JP"/>
          </a:p>
          <a:p>
            <a:pPr>
              <a:defRPr lang="ja-JP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相談カテゴリー別推移</a:t>
            </a:r>
          </a:p>
        </c:rich>
      </c:tx>
      <c:layout>
        <c:manualLayout>
          <c:xMode val="edge"/>
          <c:yMode val="edge"/>
          <c:x val="0.29349582706656102"/>
          <c:y val="1.555209953343699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'18年間の推移'!$B$6</c:f>
              <c:strCache>
                <c:ptCount val="1"/>
                <c:pt idx="0">
                  <c:v>2006年度</c:v>
                </c:pt>
              </c:strCache>
            </c:strRef>
          </c:tx>
          <c:invertIfNegative val="0"/>
          <c:cat>
            <c:strRef>
              <c:f>'18年間の推移'!$C$5:$O$5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'18年間の推移'!$C$6:$O$6</c:f>
              <c:numCache>
                <c:formatCode>0%</c:formatCode>
                <c:ptCount val="13"/>
                <c:pt idx="0">
                  <c:v>0.05</c:v>
                </c:pt>
                <c:pt idx="1">
                  <c:v>0.08</c:v>
                </c:pt>
                <c:pt idx="2">
                  <c:v>0</c:v>
                </c:pt>
                <c:pt idx="3">
                  <c:v>0</c:v>
                </c:pt>
                <c:pt idx="4">
                  <c:v>0.3</c:v>
                </c:pt>
                <c:pt idx="5">
                  <c:v>0.22</c:v>
                </c:pt>
                <c:pt idx="6">
                  <c:v>0.08</c:v>
                </c:pt>
                <c:pt idx="7">
                  <c:v>7.0000000000000007E-2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0.06</c:v>
                </c:pt>
                <c:pt idx="12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8-47EE-BA7B-106CAF64899F}"/>
            </c:ext>
          </c:extLst>
        </c:ser>
        <c:ser>
          <c:idx val="1"/>
          <c:order val="1"/>
          <c:tx>
            <c:strRef>
              <c:f>'18年間の推移'!$B$7</c:f>
              <c:strCache>
                <c:ptCount val="1"/>
                <c:pt idx="0">
                  <c:v>2007年度</c:v>
                </c:pt>
              </c:strCache>
            </c:strRef>
          </c:tx>
          <c:invertIfNegative val="0"/>
          <c:cat>
            <c:strRef>
              <c:f>'18年間の推移'!$C$5:$O$5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'18年間の推移'!$C$7:$O$7</c:f>
              <c:numCache>
                <c:formatCode>0%</c:formatCode>
                <c:ptCount val="13"/>
                <c:pt idx="0">
                  <c:v>0.06</c:v>
                </c:pt>
                <c:pt idx="1">
                  <c:v>0.09</c:v>
                </c:pt>
                <c:pt idx="2">
                  <c:v>0</c:v>
                </c:pt>
                <c:pt idx="3">
                  <c:v>0</c:v>
                </c:pt>
                <c:pt idx="4">
                  <c:v>0.3</c:v>
                </c:pt>
                <c:pt idx="5">
                  <c:v>0.19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0.09</c:v>
                </c:pt>
                <c:pt idx="12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38-47EE-BA7B-106CAF64899F}"/>
            </c:ext>
          </c:extLst>
        </c:ser>
        <c:ser>
          <c:idx val="2"/>
          <c:order val="2"/>
          <c:tx>
            <c:strRef>
              <c:f>'18年間の推移'!$B$8</c:f>
              <c:strCache>
                <c:ptCount val="1"/>
                <c:pt idx="0">
                  <c:v>2008年度</c:v>
                </c:pt>
              </c:strCache>
            </c:strRef>
          </c:tx>
          <c:invertIfNegative val="0"/>
          <c:cat>
            <c:strRef>
              <c:f>'18年間の推移'!$C$5:$O$5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'18年間の推移'!$C$8:$O$8</c:f>
              <c:numCache>
                <c:formatCode>0%</c:formatCode>
                <c:ptCount val="13"/>
                <c:pt idx="0">
                  <c:v>0.06</c:v>
                </c:pt>
                <c:pt idx="1">
                  <c:v>0.11</c:v>
                </c:pt>
                <c:pt idx="2">
                  <c:v>0</c:v>
                </c:pt>
                <c:pt idx="3">
                  <c:v>0</c:v>
                </c:pt>
                <c:pt idx="4">
                  <c:v>0.32</c:v>
                </c:pt>
                <c:pt idx="5">
                  <c:v>0.21</c:v>
                </c:pt>
                <c:pt idx="6">
                  <c:v>0.06</c:v>
                </c:pt>
                <c:pt idx="7">
                  <c:v>0.04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0.05</c:v>
                </c:pt>
                <c:pt idx="12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38-47EE-BA7B-106CAF64899F}"/>
            </c:ext>
          </c:extLst>
        </c:ser>
        <c:ser>
          <c:idx val="3"/>
          <c:order val="3"/>
          <c:tx>
            <c:strRef>
              <c:f>'18年間の推移'!$B$9</c:f>
              <c:strCache>
                <c:ptCount val="1"/>
                <c:pt idx="0">
                  <c:v>2009年度</c:v>
                </c:pt>
              </c:strCache>
            </c:strRef>
          </c:tx>
          <c:invertIfNegative val="0"/>
          <c:cat>
            <c:strRef>
              <c:f>'18年間の推移'!$C$5:$O$5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'18年間の推移'!$C$9:$O$9</c:f>
              <c:numCache>
                <c:formatCode>0%</c:formatCode>
                <c:ptCount val="13"/>
                <c:pt idx="0">
                  <c:v>0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0.32</c:v>
                </c:pt>
                <c:pt idx="5">
                  <c:v>0.2</c:v>
                </c:pt>
                <c:pt idx="6">
                  <c:v>0.04</c:v>
                </c:pt>
                <c:pt idx="7">
                  <c:v>0.1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0.04</c:v>
                </c:pt>
                <c:pt idx="1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38-47EE-BA7B-106CAF64899F}"/>
            </c:ext>
          </c:extLst>
        </c:ser>
        <c:ser>
          <c:idx val="4"/>
          <c:order val="4"/>
          <c:tx>
            <c:strRef>
              <c:f>'18年間の推移'!$B$10</c:f>
              <c:strCache>
                <c:ptCount val="1"/>
                <c:pt idx="0">
                  <c:v>2010年度</c:v>
                </c:pt>
              </c:strCache>
            </c:strRef>
          </c:tx>
          <c:invertIfNegative val="0"/>
          <c:cat>
            <c:strRef>
              <c:f>'18年間の推移'!$C$5:$O$5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'18年間の推移'!$C$10:$O$10</c:f>
              <c:numCache>
                <c:formatCode>0%</c:formatCode>
                <c:ptCount val="13"/>
                <c:pt idx="0">
                  <c:v>0.03</c:v>
                </c:pt>
                <c:pt idx="1">
                  <c:v>0.04</c:v>
                </c:pt>
                <c:pt idx="2">
                  <c:v>0</c:v>
                </c:pt>
                <c:pt idx="3">
                  <c:v>0</c:v>
                </c:pt>
                <c:pt idx="4">
                  <c:v>0.27</c:v>
                </c:pt>
                <c:pt idx="5">
                  <c:v>0.26</c:v>
                </c:pt>
                <c:pt idx="6">
                  <c:v>0.05</c:v>
                </c:pt>
                <c:pt idx="7">
                  <c:v>0.03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0.03</c:v>
                </c:pt>
                <c:pt idx="12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38-47EE-BA7B-106CAF64899F}"/>
            </c:ext>
          </c:extLst>
        </c:ser>
        <c:ser>
          <c:idx val="5"/>
          <c:order val="5"/>
          <c:tx>
            <c:strRef>
              <c:f>'18年間の推移'!$B$11</c:f>
              <c:strCache>
                <c:ptCount val="1"/>
                <c:pt idx="0">
                  <c:v>2011年度</c:v>
                </c:pt>
              </c:strCache>
            </c:strRef>
          </c:tx>
          <c:invertIfNegative val="0"/>
          <c:cat>
            <c:strRef>
              <c:f>'18年間の推移'!$C$5:$O$5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'18年間の推移'!$C$11:$O$11</c:f>
              <c:numCache>
                <c:formatCode>0%</c:formatCode>
                <c:ptCount val="13"/>
                <c:pt idx="0">
                  <c:v>0</c:v>
                </c:pt>
                <c:pt idx="1">
                  <c:v>0.04</c:v>
                </c:pt>
                <c:pt idx="2">
                  <c:v>0.05</c:v>
                </c:pt>
                <c:pt idx="3">
                  <c:v>0</c:v>
                </c:pt>
                <c:pt idx="4">
                  <c:v>0.26</c:v>
                </c:pt>
                <c:pt idx="5">
                  <c:v>0.27</c:v>
                </c:pt>
                <c:pt idx="6">
                  <c:v>0.1</c:v>
                </c:pt>
                <c:pt idx="7">
                  <c:v>7.0000000000000007E-2</c:v>
                </c:pt>
                <c:pt idx="8">
                  <c:v>0.09</c:v>
                </c:pt>
                <c:pt idx="9">
                  <c:v>0.03</c:v>
                </c:pt>
                <c:pt idx="10">
                  <c:v>0.04</c:v>
                </c:pt>
                <c:pt idx="11">
                  <c:v>0.04</c:v>
                </c:pt>
                <c:pt idx="12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38-47EE-BA7B-106CAF64899F}"/>
            </c:ext>
          </c:extLst>
        </c:ser>
        <c:ser>
          <c:idx val="6"/>
          <c:order val="6"/>
          <c:tx>
            <c:strRef>
              <c:f>'18年間の推移'!$B$12</c:f>
              <c:strCache>
                <c:ptCount val="1"/>
                <c:pt idx="0">
                  <c:v>2012年度</c:v>
                </c:pt>
              </c:strCache>
            </c:strRef>
          </c:tx>
          <c:invertIfNegative val="0"/>
          <c:cat>
            <c:strRef>
              <c:f>'18年間の推移'!$C$5:$O$5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'18年間の推移'!$C$12:$O$12</c:f>
              <c:numCache>
                <c:formatCode>0%</c:formatCode>
                <c:ptCount val="13"/>
                <c:pt idx="0">
                  <c:v>0</c:v>
                </c:pt>
                <c:pt idx="1">
                  <c:v>0.09</c:v>
                </c:pt>
                <c:pt idx="2">
                  <c:v>0.03</c:v>
                </c:pt>
                <c:pt idx="3">
                  <c:v>0</c:v>
                </c:pt>
                <c:pt idx="4">
                  <c:v>0.16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0.06</c:v>
                </c:pt>
                <c:pt idx="8">
                  <c:v>0.09</c:v>
                </c:pt>
                <c:pt idx="9">
                  <c:v>0.08</c:v>
                </c:pt>
                <c:pt idx="10">
                  <c:v>0.05</c:v>
                </c:pt>
                <c:pt idx="11">
                  <c:v>7.0000000000000007E-2</c:v>
                </c:pt>
                <c:pt idx="12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38-47EE-BA7B-106CAF64899F}"/>
            </c:ext>
          </c:extLst>
        </c:ser>
        <c:ser>
          <c:idx val="7"/>
          <c:order val="7"/>
          <c:tx>
            <c:strRef>
              <c:f>'18年間の推移'!$B$13</c:f>
              <c:strCache>
                <c:ptCount val="1"/>
                <c:pt idx="0">
                  <c:v>2013年度</c:v>
                </c:pt>
              </c:strCache>
            </c:strRef>
          </c:tx>
          <c:invertIfNegative val="0"/>
          <c:cat>
            <c:strRef>
              <c:f>'18年間の推移'!$C$5:$O$5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'18年間の推移'!$C$13:$O$13</c:f>
              <c:numCache>
                <c:formatCode>0%</c:formatCode>
                <c:ptCount val="13"/>
                <c:pt idx="0">
                  <c:v>0</c:v>
                </c:pt>
                <c:pt idx="1">
                  <c:v>0.1</c:v>
                </c:pt>
                <c:pt idx="2">
                  <c:v>0.03</c:v>
                </c:pt>
                <c:pt idx="3">
                  <c:v>0.02</c:v>
                </c:pt>
                <c:pt idx="4">
                  <c:v>0.2</c:v>
                </c:pt>
                <c:pt idx="5">
                  <c:v>0.19</c:v>
                </c:pt>
                <c:pt idx="6">
                  <c:v>0.15</c:v>
                </c:pt>
                <c:pt idx="7">
                  <c:v>0.05</c:v>
                </c:pt>
                <c:pt idx="8">
                  <c:v>0.09</c:v>
                </c:pt>
                <c:pt idx="9">
                  <c:v>0.05</c:v>
                </c:pt>
                <c:pt idx="10">
                  <c:v>0.03</c:v>
                </c:pt>
                <c:pt idx="11">
                  <c:v>0.02</c:v>
                </c:pt>
                <c:pt idx="12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38-47EE-BA7B-106CAF64899F}"/>
            </c:ext>
          </c:extLst>
        </c:ser>
        <c:ser>
          <c:idx val="9"/>
          <c:order val="8"/>
          <c:tx>
            <c:strRef>
              <c:f>'18年間の推移'!$B$14</c:f>
              <c:strCache>
                <c:ptCount val="1"/>
                <c:pt idx="0">
                  <c:v>2014年度</c:v>
                </c:pt>
              </c:strCache>
            </c:strRef>
          </c:tx>
          <c:invertIfNegative val="0"/>
          <c:cat>
            <c:strRef>
              <c:f>'18年間の推移'!$C$5:$O$5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'18年間の推移'!$C$14:$O$14</c:f>
              <c:numCache>
                <c:formatCode>0%</c:formatCode>
                <c:ptCount val="13"/>
                <c:pt idx="0">
                  <c:v>0</c:v>
                </c:pt>
                <c:pt idx="1">
                  <c:v>0.08</c:v>
                </c:pt>
                <c:pt idx="2">
                  <c:v>0.02</c:v>
                </c:pt>
                <c:pt idx="3">
                  <c:v>0.02</c:v>
                </c:pt>
                <c:pt idx="4">
                  <c:v>0.22</c:v>
                </c:pt>
                <c:pt idx="5">
                  <c:v>0.15</c:v>
                </c:pt>
                <c:pt idx="6">
                  <c:v>0.17</c:v>
                </c:pt>
                <c:pt idx="7">
                  <c:v>7.0000000000000007E-2</c:v>
                </c:pt>
                <c:pt idx="8">
                  <c:v>0.09</c:v>
                </c:pt>
                <c:pt idx="9">
                  <c:v>0.02</c:v>
                </c:pt>
                <c:pt idx="10">
                  <c:v>0.02</c:v>
                </c:pt>
                <c:pt idx="11">
                  <c:v>0.05</c:v>
                </c:pt>
                <c:pt idx="12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38-47EE-BA7B-106CAF64899F}"/>
            </c:ext>
          </c:extLst>
        </c:ser>
        <c:ser>
          <c:idx val="8"/>
          <c:order val="9"/>
          <c:tx>
            <c:strRef>
              <c:f>'18年間の推移'!$B$15</c:f>
              <c:strCache>
                <c:ptCount val="1"/>
                <c:pt idx="0">
                  <c:v>2015年度</c:v>
                </c:pt>
              </c:strCache>
            </c:strRef>
          </c:tx>
          <c:invertIfNegative val="0"/>
          <c:cat>
            <c:strRef>
              <c:f>'18年間の推移'!$C$5:$O$5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'18年間の推移'!$C$15:$O$15</c:f>
              <c:numCache>
                <c:formatCode>0%</c:formatCode>
                <c:ptCount val="13"/>
                <c:pt idx="0">
                  <c:v>0</c:v>
                </c:pt>
                <c:pt idx="1">
                  <c:v>0.13</c:v>
                </c:pt>
                <c:pt idx="2">
                  <c:v>0.01</c:v>
                </c:pt>
                <c:pt idx="3">
                  <c:v>0.04</c:v>
                </c:pt>
                <c:pt idx="4">
                  <c:v>0.2</c:v>
                </c:pt>
                <c:pt idx="5">
                  <c:v>0.2</c:v>
                </c:pt>
                <c:pt idx="6">
                  <c:v>0.14000000000000001</c:v>
                </c:pt>
                <c:pt idx="7">
                  <c:v>0.05</c:v>
                </c:pt>
                <c:pt idx="8">
                  <c:v>0.1</c:v>
                </c:pt>
                <c:pt idx="9">
                  <c:v>0.03</c:v>
                </c:pt>
                <c:pt idx="10">
                  <c:v>0.03</c:v>
                </c:pt>
                <c:pt idx="11">
                  <c:v>0.05</c:v>
                </c:pt>
                <c:pt idx="12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38-47EE-BA7B-106CAF64899F}"/>
            </c:ext>
          </c:extLst>
        </c:ser>
        <c:ser>
          <c:idx val="10"/>
          <c:order val="10"/>
          <c:tx>
            <c:strRef>
              <c:f>'18年間の推移'!$B$16</c:f>
              <c:strCache>
                <c:ptCount val="1"/>
                <c:pt idx="0">
                  <c:v>2016年度</c:v>
                </c:pt>
              </c:strCache>
            </c:strRef>
          </c:tx>
          <c:invertIfNegative val="0"/>
          <c:cat>
            <c:strRef>
              <c:f>'18年間の推移'!$C$5:$O$5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'18年間の推移'!$C$16:$O$16</c:f>
              <c:numCache>
                <c:formatCode>0%</c:formatCode>
                <c:ptCount val="13"/>
                <c:pt idx="0">
                  <c:v>0</c:v>
                </c:pt>
                <c:pt idx="1">
                  <c:v>0.15</c:v>
                </c:pt>
                <c:pt idx="2">
                  <c:v>0.03</c:v>
                </c:pt>
                <c:pt idx="3">
                  <c:v>0.01</c:v>
                </c:pt>
                <c:pt idx="4">
                  <c:v>0.18</c:v>
                </c:pt>
                <c:pt idx="5">
                  <c:v>0.19</c:v>
                </c:pt>
                <c:pt idx="6">
                  <c:v>0.14000000000000001</c:v>
                </c:pt>
                <c:pt idx="7">
                  <c:v>0.09</c:v>
                </c:pt>
                <c:pt idx="8">
                  <c:v>0.06</c:v>
                </c:pt>
                <c:pt idx="9">
                  <c:v>0.03</c:v>
                </c:pt>
                <c:pt idx="10">
                  <c:v>0.04</c:v>
                </c:pt>
                <c:pt idx="11">
                  <c:v>0.05</c:v>
                </c:pt>
                <c:pt idx="12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638-47EE-BA7B-106CAF64899F}"/>
            </c:ext>
          </c:extLst>
        </c:ser>
        <c:ser>
          <c:idx val="11"/>
          <c:order val="11"/>
          <c:tx>
            <c:strRef>
              <c:f>'18年間の推移'!$B$17</c:f>
              <c:strCache>
                <c:ptCount val="1"/>
                <c:pt idx="0">
                  <c:v>2017年度</c:v>
                </c:pt>
              </c:strCache>
            </c:strRef>
          </c:tx>
          <c:invertIfNegative val="0"/>
          <c:cat>
            <c:strRef>
              <c:f>'18年間の推移'!$C$5:$O$5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'18年間の推移'!$C$17:$O$17</c:f>
              <c:numCache>
                <c:formatCode>0%</c:formatCode>
                <c:ptCount val="13"/>
                <c:pt idx="0">
                  <c:v>0</c:v>
                </c:pt>
                <c:pt idx="1">
                  <c:v>0.11</c:v>
                </c:pt>
                <c:pt idx="2">
                  <c:v>0.04</c:v>
                </c:pt>
                <c:pt idx="3">
                  <c:v>0.01</c:v>
                </c:pt>
                <c:pt idx="4">
                  <c:v>0.13</c:v>
                </c:pt>
                <c:pt idx="5">
                  <c:v>0.13</c:v>
                </c:pt>
                <c:pt idx="6">
                  <c:v>0.15</c:v>
                </c:pt>
                <c:pt idx="7">
                  <c:v>0.09</c:v>
                </c:pt>
                <c:pt idx="8">
                  <c:v>7.0000000000000007E-2</c:v>
                </c:pt>
                <c:pt idx="9">
                  <c:v>0.09</c:v>
                </c:pt>
                <c:pt idx="10">
                  <c:v>0.05</c:v>
                </c:pt>
                <c:pt idx="11">
                  <c:v>0.05</c:v>
                </c:pt>
                <c:pt idx="12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638-47EE-BA7B-106CAF64899F}"/>
            </c:ext>
          </c:extLst>
        </c:ser>
        <c:ser>
          <c:idx val="12"/>
          <c:order val="12"/>
          <c:tx>
            <c:strRef>
              <c:f>'18年間の推移'!$B$18</c:f>
              <c:strCache>
                <c:ptCount val="1"/>
                <c:pt idx="0">
                  <c:v>2018年度</c:v>
                </c:pt>
              </c:strCache>
            </c:strRef>
          </c:tx>
          <c:invertIfNegative val="0"/>
          <c:cat>
            <c:strRef>
              <c:f>'18年間の推移'!$C$5:$O$5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'18年間の推移'!$C$18:$O$18</c:f>
              <c:numCache>
                <c:formatCode>0%</c:formatCode>
                <c:ptCount val="13"/>
                <c:pt idx="0">
                  <c:v>0</c:v>
                </c:pt>
                <c:pt idx="1">
                  <c:v>0.09</c:v>
                </c:pt>
                <c:pt idx="2">
                  <c:v>0.04</c:v>
                </c:pt>
                <c:pt idx="3">
                  <c:v>0.02</c:v>
                </c:pt>
                <c:pt idx="4">
                  <c:v>0.09</c:v>
                </c:pt>
                <c:pt idx="5">
                  <c:v>0.2</c:v>
                </c:pt>
                <c:pt idx="6">
                  <c:v>0.16</c:v>
                </c:pt>
                <c:pt idx="7">
                  <c:v>0.1</c:v>
                </c:pt>
                <c:pt idx="8">
                  <c:v>7.0000000000000007E-2</c:v>
                </c:pt>
                <c:pt idx="9">
                  <c:v>0.08</c:v>
                </c:pt>
                <c:pt idx="10">
                  <c:v>0.03</c:v>
                </c:pt>
                <c:pt idx="11">
                  <c:v>7.0000000000000007E-2</c:v>
                </c:pt>
                <c:pt idx="1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638-47EE-BA7B-106CAF64899F}"/>
            </c:ext>
          </c:extLst>
        </c:ser>
        <c:ser>
          <c:idx val="15"/>
          <c:order val="13"/>
          <c:tx>
            <c:strRef>
              <c:f>'18年間の推移'!$B$19</c:f>
              <c:strCache>
                <c:ptCount val="1"/>
                <c:pt idx="0">
                  <c:v>2019年度</c:v>
                </c:pt>
              </c:strCache>
            </c:strRef>
          </c:tx>
          <c:invertIfNegative val="0"/>
          <c:cat>
            <c:strRef>
              <c:f>'18年間の推移'!$C$5:$O$5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'18年間の推移'!$C$19:$O$19</c:f>
              <c:numCache>
                <c:formatCode>0%</c:formatCode>
                <c:ptCount val="13"/>
                <c:pt idx="0">
                  <c:v>0</c:v>
                </c:pt>
                <c:pt idx="1">
                  <c:v>0.11</c:v>
                </c:pt>
                <c:pt idx="2">
                  <c:v>0.03</c:v>
                </c:pt>
                <c:pt idx="3">
                  <c:v>0.01</c:v>
                </c:pt>
                <c:pt idx="4">
                  <c:v>0.13</c:v>
                </c:pt>
                <c:pt idx="5">
                  <c:v>0.26</c:v>
                </c:pt>
                <c:pt idx="6">
                  <c:v>0.1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0.03</c:v>
                </c:pt>
                <c:pt idx="11">
                  <c:v>0.02</c:v>
                </c:pt>
                <c:pt idx="12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638-47EE-BA7B-106CAF64899F}"/>
            </c:ext>
          </c:extLst>
        </c:ser>
        <c:ser>
          <c:idx val="14"/>
          <c:order val="14"/>
          <c:tx>
            <c:strRef>
              <c:f>'18年間の推移'!$B$20</c:f>
              <c:strCache>
                <c:ptCount val="1"/>
                <c:pt idx="0">
                  <c:v>2020年度</c:v>
                </c:pt>
              </c:strCache>
            </c:strRef>
          </c:tx>
          <c:invertIfNegative val="0"/>
          <c:cat>
            <c:strRef>
              <c:f>'18年間の推移'!$C$5:$O$5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'18年間の推移'!$C$20:$O$20</c:f>
              <c:numCache>
                <c:formatCode>0%</c:formatCode>
                <c:ptCount val="13"/>
                <c:pt idx="0">
                  <c:v>0</c:v>
                </c:pt>
                <c:pt idx="1">
                  <c:v>0.04</c:v>
                </c:pt>
                <c:pt idx="2">
                  <c:v>0</c:v>
                </c:pt>
                <c:pt idx="3">
                  <c:v>0.03</c:v>
                </c:pt>
                <c:pt idx="4">
                  <c:v>0.1</c:v>
                </c:pt>
                <c:pt idx="5">
                  <c:v>0.22</c:v>
                </c:pt>
                <c:pt idx="6">
                  <c:v>0.23</c:v>
                </c:pt>
                <c:pt idx="7">
                  <c:v>0.06</c:v>
                </c:pt>
                <c:pt idx="8">
                  <c:v>0.06</c:v>
                </c:pt>
                <c:pt idx="9">
                  <c:v>0.01</c:v>
                </c:pt>
                <c:pt idx="10">
                  <c:v>0.02</c:v>
                </c:pt>
                <c:pt idx="11">
                  <c:v>0.03</c:v>
                </c:pt>
                <c:pt idx="12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638-47EE-BA7B-106CAF64899F}"/>
            </c:ext>
          </c:extLst>
        </c:ser>
        <c:ser>
          <c:idx val="13"/>
          <c:order val="15"/>
          <c:tx>
            <c:strRef>
              <c:f>'18年間の推移'!$B$21</c:f>
              <c:strCache>
                <c:ptCount val="1"/>
                <c:pt idx="0">
                  <c:v>2021年度</c:v>
                </c:pt>
              </c:strCache>
            </c:strRef>
          </c:tx>
          <c:invertIfNegative val="0"/>
          <c:cat>
            <c:strRef>
              <c:f>'18年間の推移'!$C$5:$O$5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'18年間の推移'!$C$21:$O$21</c:f>
              <c:numCache>
                <c:formatCode>0%</c:formatCode>
                <c:ptCount val="13"/>
                <c:pt idx="0">
                  <c:v>0</c:v>
                </c:pt>
                <c:pt idx="1">
                  <c:v>0.12</c:v>
                </c:pt>
                <c:pt idx="2">
                  <c:v>0.05</c:v>
                </c:pt>
                <c:pt idx="3">
                  <c:v>0.02</c:v>
                </c:pt>
                <c:pt idx="4">
                  <c:v>0.13</c:v>
                </c:pt>
                <c:pt idx="5">
                  <c:v>0.1</c:v>
                </c:pt>
                <c:pt idx="6">
                  <c:v>0.28999999999999998</c:v>
                </c:pt>
                <c:pt idx="7">
                  <c:v>7.0000000000000007E-2</c:v>
                </c:pt>
                <c:pt idx="8">
                  <c:v>0.02</c:v>
                </c:pt>
                <c:pt idx="9">
                  <c:v>0.06</c:v>
                </c:pt>
                <c:pt idx="10">
                  <c:v>0.04</c:v>
                </c:pt>
                <c:pt idx="11">
                  <c:v>0.05</c:v>
                </c:pt>
                <c:pt idx="1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5A-43E9-8B3D-1460DB0728AF}"/>
            </c:ext>
          </c:extLst>
        </c:ser>
        <c:ser>
          <c:idx val="16"/>
          <c:order val="16"/>
          <c:tx>
            <c:strRef>
              <c:f>'18年間の推移'!$B$24</c:f>
              <c:strCache>
                <c:ptCount val="1"/>
                <c:pt idx="0">
                  <c:v>2024年度</c:v>
                </c:pt>
              </c:strCache>
            </c:strRef>
          </c:tx>
          <c:invertIfNegative val="0"/>
          <c:cat>
            <c:strRef>
              <c:f>'18年間の推移'!$C$5:$O$5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'18年間の推移'!$C$24:$O$24</c:f>
              <c:numCache>
                <c:formatCode>0%</c:formatCode>
                <c:ptCount val="13"/>
                <c:pt idx="0">
                  <c:v>0</c:v>
                </c:pt>
                <c:pt idx="1">
                  <c:v>0.14285714285714285</c:v>
                </c:pt>
                <c:pt idx="2">
                  <c:v>3.4482758620689655E-2</c:v>
                </c:pt>
                <c:pt idx="3">
                  <c:v>1.4778325123152709E-2</c:v>
                </c:pt>
                <c:pt idx="4">
                  <c:v>0.16748768472906403</c:v>
                </c:pt>
                <c:pt idx="5">
                  <c:v>0.17241379310344829</c:v>
                </c:pt>
                <c:pt idx="6">
                  <c:v>0.11330049261083744</c:v>
                </c:pt>
                <c:pt idx="7">
                  <c:v>7.3891625615763554E-2</c:v>
                </c:pt>
                <c:pt idx="8">
                  <c:v>4.9261083743842367E-2</c:v>
                </c:pt>
                <c:pt idx="9">
                  <c:v>1.9704433497536946E-2</c:v>
                </c:pt>
                <c:pt idx="10">
                  <c:v>2.9556650246305417E-2</c:v>
                </c:pt>
                <c:pt idx="11">
                  <c:v>4.9261083743842367E-2</c:v>
                </c:pt>
                <c:pt idx="12">
                  <c:v>0.13300492610837439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5A-43E9-8B3D-1460DB072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719552"/>
        <c:axId val="259721088"/>
      </c:barChart>
      <c:lineChart>
        <c:grouping val="standard"/>
        <c:varyColors val="0"/>
        <c:ser>
          <c:idx val="17"/>
          <c:order val="17"/>
          <c:tx>
            <c:strRef>
              <c:f>'18年間の推移'!$B$25</c:f>
              <c:strCache>
                <c:ptCount val="1"/>
                <c:pt idx="0">
                  <c:v>2006～24年度</c:v>
                </c:pt>
              </c:strCache>
            </c:strRef>
          </c:tx>
          <c:marker>
            <c:symbol val="none"/>
          </c:marker>
          <c:cat>
            <c:strRef>
              <c:f>'18年間の推移'!$C$5:$O$5</c:f>
              <c:strCache>
                <c:ptCount val="13"/>
                <c:pt idx="0">
                  <c:v>文字入力</c:v>
                </c:pt>
                <c:pt idx="1">
                  <c:v>PCの基礎</c:v>
                </c:pt>
                <c:pt idx="2">
                  <c:v>デスクトップ</c:v>
                </c:pt>
                <c:pt idx="3">
                  <c:v>セキュリティ</c:v>
                </c:pt>
                <c:pt idx="4">
                  <c:v>ワード</c:v>
                </c:pt>
                <c:pt idx="5">
                  <c:v>エクセル</c:v>
                </c:pt>
                <c:pt idx="6">
                  <c:v>インターネット</c:v>
                </c:pt>
                <c:pt idx="7">
                  <c:v>Eメール</c:v>
                </c:pt>
                <c:pt idx="8">
                  <c:v>はがき
ソフト</c:v>
                </c:pt>
                <c:pt idx="9">
                  <c:v>映像音楽メディア</c:v>
                </c:pt>
                <c:pt idx="10">
                  <c:v>周辺接続機器</c:v>
                </c:pt>
                <c:pt idx="11">
                  <c:v>デジカメ</c:v>
                </c:pt>
                <c:pt idx="12">
                  <c:v>その他</c:v>
                </c:pt>
              </c:strCache>
            </c:strRef>
          </c:cat>
          <c:val>
            <c:numRef>
              <c:f>'18年間の推移'!$C$25:$O$25</c:f>
              <c:numCache>
                <c:formatCode>0%</c:formatCode>
                <c:ptCount val="13"/>
                <c:pt idx="0">
                  <c:v>6.4850843060959796E-3</c:v>
                </c:pt>
                <c:pt idx="1">
                  <c:v>0.10034194080886688</c:v>
                </c:pt>
                <c:pt idx="2">
                  <c:v>2.4879141610659121E-2</c:v>
                </c:pt>
                <c:pt idx="3">
                  <c:v>1.2852257988444759E-2</c:v>
                </c:pt>
                <c:pt idx="4">
                  <c:v>0.19679283103407616</c:v>
                </c:pt>
                <c:pt idx="5">
                  <c:v>0.19478835043037376</c:v>
                </c:pt>
                <c:pt idx="6">
                  <c:v>0.13512557481429077</c:v>
                </c:pt>
                <c:pt idx="7">
                  <c:v>6.7798608654639783E-2</c:v>
                </c:pt>
                <c:pt idx="8">
                  <c:v>6.1667256219785402E-2</c:v>
                </c:pt>
                <c:pt idx="9">
                  <c:v>3.7731399599103876E-2</c:v>
                </c:pt>
                <c:pt idx="10">
                  <c:v>2.8534370946822308E-2</c:v>
                </c:pt>
                <c:pt idx="11">
                  <c:v>4.4570215776441456E-2</c:v>
                </c:pt>
                <c:pt idx="12">
                  <c:v>8.8432967810399721E-2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5-45FE-92EA-15CD94246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719552"/>
        <c:axId val="259721088"/>
      </c:lineChart>
      <c:catAx>
        <c:axId val="259719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9721088"/>
        <c:crosses val="autoZero"/>
        <c:auto val="1"/>
        <c:lblAlgn val="ctr"/>
        <c:lblOffset val="100"/>
        <c:noMultiLvlLbl val="0"/>
      </c:catAx>
      <c:valAx>
        <c:axId val="259721088"/>
        <c:scaling>
          <c:orientation val="minMax"/>
          <c:max val="0.35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9719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17311980547663"/>
          <c:y val="0.11869680912366791"/>
          <c:w val="0.10646503529568831"/>
          <c:h val="0.66168521757837606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ln w="9525" cap="flat" cmpd="sng" algn="ctr">
      <a:solidFill>
        <a:schemeClr val="tx1"/>
      </a:solidFill>
      <a:prstDash val="solid"/>
      <a:round/>
    </a:ln>
  </c:spPr>
  <c:txPr>
    <a:bodyPr/>
    <a:lstStyle/>
    <a:p>
      <a:pPr>
        <a:defRPr lang="ja-JP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ja-JP"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パソコン相談会</a:t>
            </a:r>
            <a:endParaRPr lang="en-US" altLang="ja-JP" sz="1400"/>
          </a:p>
          <a:p>
            <a:pPr>
              <a:defRPr lang="ja-JP"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相談カテゴリー別推移（割合</a:t>
            </a:r>
            <a:r>
              <a:rPr lang="en-US" altLang="ja-JP" sz="1400"/>
              <a:t>)     </a:t>
            </a:r>
            <a:endParaRPr lang="ja-JP" altLang="en-US" sz="1400"/>
          </a:p>
        </c:rich>
      </c:tx>
      <c:layout>
        <c:manualLayout>
          <c:xMode val="edge"/>
          <c:yMode val="edge"/>
          <c:x val="0.35830075277048701"/>
          <c:y val="3.3840947546531303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'7年間の推移'!$B$19</c:f>
              <c:strCache>
                <c:ptCount val="1"/>
                <c:pt idx="0">
                  <c:v>2017年度</c:v>
                </c:pt>
              </c:strCache>
            </c:strRef>
          </c:tx>
          <c:invertIfNegative val="0"/>
          <c:cat>
            <c:strRef>
              <c:f>'7年間の推移'!$C$18:$N$18</c:f>
              <c:strCache>
                <c:ptCount val="12"/>
                <c:pt idx="0">
                  <c:v>PCの基礎</c:v>
                </c:pt>
                <c:pt idx="1">
                  <c:v>デスクトップ</c:v>
                </c:pt>
                <c:pt idx="2">
                  <c:v>セキュリティ</c:v>
                </c:pt>
                <c:pt idx="3">
                  <c:v>ワード</c:v>
                </c:pt>
                <c:pt idx="4">
                  <c:v>エクセル</c:v>
                </c:pt>
                <c:pt idx="5">
                  <c:v>インターネット</c:v>
                </c:pt>
                <c:pt idx="6">
                  <c:v>Eメール</c:v>
                </c:pt>
                <c:pt idx="7">
                  <c:v>はがき
ソフト</c:v>
                </c:pt>
                <c:pt idx="8">
                  <c:v>映像音楽メディア</c:v>
                </c:pt>
                <c:pt idx="9">
                  <c:v>周辺接続機器</c:v>
                </c:pt>
                <c:pt idx="10">
                  <c:v>デジカメ</c:v>
                </c:pt>
                <c:pt idx="11">
                  <c:v>その他</c:v>
                </c:pt>
              </c:strCache>
            </c:strRef>
          </c:cat>
          <c:val>
            <c:numRef>
              <c:f>'7年間の推移'!$C$19:$N$19</c:f>
              <c:numCache>
                <c:formatCode>0%</c:formatCode>
                <c:ptCount val="12"/>
                <c:pt idx="0">
                  <c:v>0.12</c:v>
                </c:pt>
                <c:pt idx="1">
                  <c:v>0.04</c:v>
                </c:pt>
                <c:pt idx="2">
                  <c:v>0.01</c:v>
                </c:pt>
                <c:pt idx="3">
                  <c:v>0.1</c:v>
                </c:pt>
                <c:pt idx="4">
                  <c:v>0.2</c:v>
                </c:pt>
                <c:pt idx="5">
                  <c:v>0.16</c:v>
                </c:pt>
                <c:pt idx="6">
                  <c:v>0.09</c:v>
                </c:pt>
                <c:pt idx="7">
                  <c:v>0.06</c:v>
                </c:pt>
                <c:pt idx="8">
                  <c:v>0.08</c:v>
                </c:pt>
                <c:pt idx="9">
                  <c:v>0.03</c:v>
                </c:pt>
                <c:pt idx="10">
                  <c:v>0.06</c:v>
                </c:pt>
                <c:pt idx="1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9F-4499-9141-5DD2C7C92B31}"/>
            </c:ext>
          </c:extLst>
        </c:ser>
        <c:ser>
          <c:idx val="6"/>
          <c:order val="1"/>
          <c:tx>
            <c:strRef>
              <c:f>'7年間の推移'!$B$20</c:f>
              <c:strCache>
                <c:ptCount val="1"/>
                <c:pt idx="0">
                  <c:v>2018年度</c:v>
                </c:pt>
              </c:strCache>
            </c:strRef>
          </c:tx>
          <c:invertIfNegative val="0"/>
          <c:cat>
            <c:strRef>
              <c:f>'7年間の推移'!$C$18:$N$18</c:f>
              <c:strCache>
                <c:ptCount val="12"/>
                <c:pt idx="0">
                  <c:v>PCの基礎</c:v>
                </c:pt>
                <c:pt idx="1">
                  <c:v>デスクトップ</c:v>
                </c:pt>
                <c:pt idx="2">
                  <c:v>セキュリティ</c:v>
                </c:pt>
                <c:pt idx="3">
                  <c:v>ワード</c:v>
                </c:pt>
                <c:pt idx="4">
                  <c:v>エクセル</c:v>
                </c:pt>
                <c:pt idx="5">
                  <c:v>インターネット</c:v>
                </c:pt>
                <c:pt idx="6">
                  <c:v>Eメール</c:v>
                </c:pt>
                <c:pt idx="7">
                  <c:v>はがき
ソフト</c:v>
                </c:pt>
                <c:pt idx="8">
                  <c:v>映像音楽メディア</c:v>
                </c:pt>
                <c:pt idx="9">
                  <c:v>周辺接続機器</c:v>
                </c:pt>
                <c:pt idx="10">
                  <c:v>デジカメ</c:v>
                </c:pt>
                <c:pt idx="11">
                  <c:v>その他</c:v>
                </c:pt>
              </c:strCache>
            </c:strRef>
          </c:cat>
          <c:val>
            <c:numRef>
              <c:f>'7年間の推移'!$C$20:$N$20</c:f>
              <c:numCache>
                <c:formatCode>0%</c:formatCode>
                <c:ptCount val="12"/>
                <c:pt idx="0">
                  <c:v>0.11</c:v>
                </c:pt>
                <c:pt idx="1">
                  <c:v>0.03</c:v>
                </c:pt>
                <c:pt idx="2">
                  <c:v>0.01</c:v>
                </c:pt>
                <c:pt idx="3">
                  <c:v>0.13</c:v>
                </c:pt>
                <c:pt idx="4">
                  <c:v>0.26</c:v>
                </c:pt>
                <c:pt idx="5">
                  <c:v>0.1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0.03</c:v>
                </c:pt>
                <c:pt idx="10">
                  <c:v>0.02</c:v>
                </c:pt>
                <c:pt idx="11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9F-4499-9141-5DD2C7C92B31}"/>
            </c:ext>
          </c:extLst>
        </c:ser>
        <c:ser>
          <c:idx val="0"/>
          <c:order val="2"/>
          <c:tx>
            <c:strRef>
              <c:f>'7年間の推移'!$B$21</c:f>
              <c:strCache>
                <c:ptCount val="1"/>
                <c:pt idx="0">
                  <c:v>2019年度</c:v>
                </c:pt>
              </c:strCache>
            </c:strRef>
          </c:tx>
          <c:invertIfNegative val="0"/>
          <c:cat>
            <c:strRef>
              <c:f>'7年間の推移'!$C$18:$N$18</c:f>
              <c:strCache>
                <c:ptCount val="12"/>
                <c:pt idx="0">
                  <c:v>PCの基礎</c:v>
                </c:pt>
                <c:pt idx="1">
                  <c:v>デスクトップ</c:v>
                </c:pt>
                <c:pt idx="2">
                  <c:v>セキュリティ</c:v>
                </c:pt>
                <c:pt idx="3">
                  <c:v>ワード</c:v>
                </c:pt>
                <c:pt idx="4">
                  <c:v>エクセル</c:v>
                </c:pt>
                <c:pt idx="5">
                  <c:v>インターネット</c:v>
                </c:pt>
                <c:pt idx="6">
                  <c:v>Eメール</c:v>
                </c:pt>
                <c:pt idx="7">
                  <c:v>はがき
ソフト</c:v>
                </c:pt>
                <c:pt idx="8">
                  <c:v>映像音楽メディア</c:v>
                </c:pt>
                <c:pt idx="9">
                  <c:v>周辺接続機器</c:v>
                </c:pt>
                <c:pt idx="10">
                  <c:v>デジカメ</c:v>
                </c:pt>
                <c:pt idx="11">
                  <c:v>その他</c:v>
                </c:pt>
              </c:strCache>
            </c:strRef>
          </c:cat>
          <c:val>
            <c:numRef>
              <c:f>'7年間の推移'!$C$21:$N$21</c:f>
              <c:numCache>
                <c:formatCode>0%</c:formatCode>
                <c:ptCount val="12"/>
                <c:pt idx="0">
                  <c:v>0.11</c:v>
                </c:pt>
                <c:pt idx="1">
                  <c:v>0.03</c:v>
                </c:pt>
                <c:pt idx="2">
                  <c:v>0.01</c:v>
                </c:pt>
                <c:pt idx="3">
                  <c:v>0.13</c:v>
                </c:pt>
                <c:pt idx="4">
                  <c:v>0.26</c:v>
                </c:pt>
                <c:pt idx="5">
                  <c:v>0.1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0.03</c:v>
                </c:pt>
                <c:pt idx="10">
                  <c:v>0.02</c:v>
                </c:pt>
                <c:pt idx="11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9F-4499-9141-5DD2C7C92B31}"/>
            </c:ext>
          </c:extLst>
        </c:ser>
        <c:ser>
          <c:idx val="1"/>
          <c:order val="3"/>
          <c:tx>
            <c:strRef>
              <c:f>'7年間の推移'!$B$22</c:f>
              <c:strCache>
                <c:ptCount val="1"/>
                <c:pt idx="0">
                  <c:v>2020年度</c:v>
                </c:pt>
              </c:strCache>
            </c:strRef>
          </c:tx>
          <c:invertIfNegative val="0"/>
          <c:cat>
            <c:strRef>
              <c:f>'7年間の推移'!$C$18:$N$18</c:f>
              <c:strCache>
                <c:ptCount val="12"/>
                <c:pt idx="0">
                  <c:v>PCの基礎</c:v>
                </c:pt>
                <c:pt idx="1">
                  <c:v>デスクトップ</c:v>
                </c:pt>
                <c:pt idx="2">
                  <c:v>セキュリティ</c:v>
                </c:pt>
                <c:pt idx="3">
                  <c:v>ワード</c:v>
                </c:pt>
                <c:pt idx="4">
                  <c:v>エクセル</c:v>
                </c:pt>
                <c:pt idx="5">
                  <c:v>インターネット</c:v>
                </c:pt>
                <c:pt idx="6">
                  <c:v>Eメール</c:v>
                </c:pt>
                <c:pt idx="7">
                  <c:v>はがき
ソフト</c:v>
                </c:pt>
                <c:pt idx="8">
                  <c:v>映像音楽メディア</c:v>
                </c:pt>
                <c:pt idx="9">
                  <c:v>周辺接続機器</c:v>
                </c:pt>
                <c:pt idx="10">
                  <c:v>デジカメ</c:v>
                </c:pt>
                <c:pt idx="11">
                  <c:v>その他</c:v>
                </c:pt>
              </c:strCache>
            </c:strRef>
          </c:cat>
          <c:val>
            <c:numRef>
              <c:f>'7年間の推移'!$C$22:$N$22</c:f>
              <c:numCache>
                <c:formatCode>0%</c:formatCode>
                <c:ptCount val="12"/>
                <c:pt idx="0">
                  <c:v>0.04</c:v>
                </c:pt>
                <c:pt idx="1">
                  <c:v>0</c:v>
                </c:pt>
                <c:pt idx="2">
                  <c:v>0.03</c:v>
                </c:pt>
                <c:pt idx="3">
                  <c:v>0.1</c:v>
                </c:pt>
                <c:pt idx="4">
                  <c:v>0.22</c:v>
                </c:pt>
                <c:pt idx="5">
                  <c:v>0.23</c:v>
                </c:pt>
                <c:pt idx="6">
                  <c:v>0.06</c:v>
                </c:pt>
                <c:pt idx="7">
                  <c:v>0.06</c:v>
                </c:pt>
                <c:pt idx="8">
                  <c:v>0.01</c:v>
                </c:pt>
                <c:pt idx="9">
                  <c:v>0.02</c:v>
                </c:pt>
                <c:pt idx="10">
                  <c:v>0.03</c:v>
                </c:pt>
                <c:pt idx="11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9F-4499-9141-5DD2C7C92B31}"/>
            </c:ext>
          </c:extLst>
        </c:ser>
        <c:ser>
          <c:idx val="2"/>
          <c:order val="4"/>
          <c:tx>
            <c:strRef>
              <c:f>'7年間の推移'!$B$23</c:f>
              <c:strCache>
                <c:ptCount val="1"/>
                <c:pt idx="0">
                  <c:v>2021年度</c:v>
                </c:pt>
              </c:strCache>
            </c:strRef>
          </c:tx>
          <c:invertIfNegative val="0"/>
          <c:cat>
            <c:strRef>
              <c:f>'7年間の推移'!$C$18:$N$18</c:f>
              <c:strCache>
                <c:ptCount val="12"/>
                <c:pt idx="0">
                  <c:v>PCの基礎</c:v>
                </c:pt>
                <c:pt idx="1">
                  <c:v>デスクトップ</c:v>
                </c:pt>
                <c:pt idx="2">
                  <c:v>セキュリティ</c:v>
                </c:pt>
                <c:pt idx="3">
                  <c:v>ワード</c:v>
                </c:pt>
                <c:pt idx="4">
                  <c:v>エクセル</c:v>
                </c:pt>
                <c:pt idx="5">
                  <c:v>インターネット</c:v>
                </c:pt>
                <c:pt idx="6">
                  <c:v>Eメール</c:v>
                </c:pt>
                <c:pt idx="7">
                  <c:v>はがき
ソフト</c:v>
                </c:pt>
                <c:pt idx="8">
                  <c:v>映像音楽メディア</c:v>
                </c:pt>
                <c:pt idx="9">
                  <c:v>周辺接続機器</c:v>
                </c:pt>
                <c:pt idx="10">
                  <c:v>デジカメ</c:v>
                </c:pt>
                <c:pt idx="11">
                  <c:v>その他</c:v>
                </c:pt>
              </c:strCache>
            </c:strRef>
          </c:cat>
          <c:val>
            <c:numRef>
              <c:f>'7年間の推移'!$C$23:$N$23</c:f>
              <c:numCache>
                <c:formatCode>0%</c:formatCode>
                <c:ptCount val="12"/>
                <c:pt idx="0">
                  <c:v>0.12</c:v>
                </c:pt>
                <c:pt idx="1">
                  <c:v>0.05</c:v>
                </c:pt>
                <c:pt idx="2">
                  <c:v>0.02</c:v>
                </c:pt>
                <c:pt idx="3">
                  <c:v>0.13</c:v>
                </c:pt>
                <c:pt idx="4">
                  <c:v>0.1</c:v>
                </c:pt>
                <c:pt idx="5">
                  <c:v>0.28999999999999998</c:v>
                </c:pt>
                <c:pt idx="6">
                  <c:v>7.0000000000000007E-2</c:v>
                </c:pt>
                <c:pt idx="7">
                  <c:v>0.02</c:v>
                </c:pt>
                <c:pt idx="8">
                  <c:v>0.06</c:v>
                </c:pt>
                <c:pt idx="9">
                  <c:v>0.04</c:v>
                </c:pt>
                <c:pt idx="10">
                  <c:v>0.05</c:v>
                </c:pt>
                <c:pt idx="1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9F-4499-9141-5DD2C7C92B31}"/>
            </c:ext>
          </c:extLst>
        </c:ser>
        <c:ser>
          <c:idx val="4"/>
          <c:order val="5"/>
          <c:tx>
            <c:strRef>
              <c:f>'7年間の推移'!$B$24</c:f>
              <c:strCache>
                <c:ptCount val="1"/>
                <c:pt idx="0">
                  <c:v>2022年度</c:v>
                </c:pt>
              </c:strCache>
            </c:strRef>
          </c:tx>
          <c:invertIfNegative val="0"/>
          <c:cat>
            <c:strRef>
              <c:f>'7年間の推移'!$C$18:$N$18</c:f>
              <c:strCache>
                <c:ptCount val="12"/>
                <c:pt idx="0">
                  <c:v>PCの基礎</c:v>
                </c:pt>
                <c:pt idx="1">
                  <c:v>デスクトップ</c:v>
                </c:pt>
                <c:pt idx="2">
                  <c:v>セキュリティ</c:v>
                </c:pt>
                <c:pt idx="3">
                  <c:v>ワード</c:v>
                </c:pt>
                <c:pt idx="4">
                  <c:v>エクセル</c:v>
                </c:pt>
                <c:pt idx="5">
                  <c:v>インターネット</c:v>
                </c:pt>
                <c:pt idx="6">
                  <c:v>Eメール</c:v>
                </c:pt>
                <c:pt idx="7">
                  <c:v>はがき
ソフト</c:v>
                </c:pt>
                <c:pt idx="8">
                  <c:v>映像音楽メディア</c:v>
                </c:pt>
                <c:pt idx="9">
                  <c:v>周辺接続機器</c:v>
                </c:pt>
                <c:pt idx="10">
                  <c:v>デジカメ</c:v>
                </c:pt>
                <c:pt idx="11">
                  <c:v>その他</c:v>
                </c:pt>
              </c:strCache>
            </c:strRef>
          </c:cat>
          <c:val>
            <c:numRef>
              <c:f>'7年間の推移'!$C$24:$N$24</c:f>
              <c:numCache>
                <c:formatCode>0%</c:formatCode>
                <c:ptCount val="12"/>
                <c:pt idx="0">
                  <c:v>0.14000000000000001</c:v>
                </c:pt>
                <c:pt idx="1">
                  <c:v>0.03</c:v>
                </c:pt>
                <c:pt idx="2">
                  <c:v>0.01</c:v>
                </c:pt>
                <c:pt idx="3">
                  <c:v>0.17</c:v>
                </c:pt>
                <c:pt idx="4">
                  <c:v>0.15</c:v>
                </c:pt>
                <c:pt idx="5">
                  <c:v>0.26</c:v>
                </c:pt>
                <c:pt idx="6">
                  <c:v>0.05</c:v>
                </c:pt>
                <c:pt idx="7">
                  <c:v>0.05</c:v>
                </c:pt>
                <c:pt idx="8">
                  <c:v>0.02</c:v>
                </c:pt>
                <c:pt idx="9">
                  <c:v>0.02</c:v>
                </c:pt>
                <c:pt idx="10">
                  <c:v>0</c:v>
                </c:pt>
                <c:pt idx="11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4E-4B95-9FE5-2EDC7A46A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826432"/>
        <c:axId val="259827968"/>
      </c:barChart>
      <c:lineChart>
        <c:grouping val="standard"/>
        <c:varyColors val="0"/>
        <c:ser>
          <c:idx val="3"/>
          <c:order val="6"/>
          <c:tx>
            <c:strRef>
              <c:f>'7年間の推移'!$B$27</c:f>
              <c:strCache>
                <c:ptCount val="1"/>
                <c:pt idx="0">
                  <c:v>2017～23年度</c:v>
                </c:pt>
              </c:strCache>
            </c:strRef>
          </c:tx>
          <c:cat>
            <c:strRef>
              <c:f>'7年間の推移'!$C$18:$N$18</c:f>
              <c:strCache>
                <c:ptCount val="12"/>
                <c:pt idx="0">
                  <c:v>PCの基礎</c:v>
                </c:pt>
                <c:pt idx="1">
                  <c:v>デスクトップ</c:v>
                </c:pt>
                <c:pt idx="2">
                  <c:v>セキュリティ</c:v>
                </c:pt>
                <c:pt idx="3">
                  <c:v>ワード</c:v>
                </c:pt>
                <c:pt idx="4">
                  <c:v>エクセル</c:v>
                </c:pt>
                <c:pt idx="5">
                  <c:v>インターネット</c:v>
                </c:pt>
                <c:pt idx="6">
                  <c:v>Eメール</c:v>
                </c:pt>
                <c:pt idx="7">
                  <c:v>はがき
ソフト</c:v>
                </c:pt>
                <c:pt idx="8">
                  <c:v>映像音楽メディア</c:v>
                </c:pt>
                <c:pt idx="9">
                  <c:v>周辺接続機器</c:v>
                </c:pt>
                <c:pt idx="10">
                  <c:v>デジカメ</c:v>
                </c:pt>
                <c:pt idx="11">
                  <c:v>その他</c:v>
                </c:pt>
              </c:strCache>
            </c:strRef>
          </c:cat>
          <c:val>
            <c:numRef>
              <c:f>'7年間の推移'!$C$27:$N$27</c:f>
              <c:numCache>
                <c:formatCode>0%</c:formatCode>
                <c:ptCount val="12"/>
                <c:pt idx="0">
                  <c:v>0.12</c:v>
                </c:pt>
                <c:pt idx="1">
                  <c:v>0.03</c:v>
                </c:pt>
                <c:pt idx="2">
                  <c:v>0.01</c:v>
                </c:pt>
                <c:pt idx="3">
                  <c:v>0.13</c:v>
                </c:pt>
                <c:pt idx="4">
                  <c:v>0.19</c:v>
                </c:pt>
                <c:pt idx="5">
                  <c:v>0.17</c:v>
                </c:pt>
                <c:pt idx="6">
                  <c:v>0.08</c:v>
                </c:pt>
                <c:pt idx="7">
                  <c:v>0.05</c:v>
                </c:pt>
                <c:pt idx="8">
                  <c:v>0.05</c:v>
                </c:pt>
                <c:pt idx="9">
                  <c:v>0.03</c:v>
                </c:pt>
                <c:pt idx="10">
                  <c:v>0.04</c:v>
                </c:pt>
                <c:pt idx="11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0-41E8-9C08-328BE5936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826432"/>
        <c:axId val="259827968"/>
      </c:lineChart>
      <c:catAx>
        <c:axId val="259826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9827968"/>
        <c:crosses val="autoZero"/>
        <c:auto val="1"/>
        <c:lblAlgn val="ctr"/>
        <c:lblOffset val="100"/>
        <c:noMultiLvlLbl val="0"/>
      </c:catAx>
      <c:valAx>
        <c:axId val="259827968"/>
        <c:scaling>
          <c:orientation val="minMax"/>
        </c:scaling>
        <c:delete val="0"/>
        <c:axPos val="l"/>
        <c:majorGridlines/>
        <c:numFmt formatCode="#%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9826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510098230186705"/>
          <c:y val="6.4530723852444502E-2"/>
          <c:w val="0.13489905502829733"/>
          <c:h val="0.3526955942532135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 lang="ja-JP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ja-JP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来訪歴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2738407699038"/>
          <c:y val="0.20140055409740401"/>
          <c:w val="0.76397134733158401"/>
          <c:h val="0.678939195100611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相談者属性!$C$4</c:f>
              <c:strCache>
                <c:ptCount val="1"/>
                <c:pt idx="0">
                  <c:v>初回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相談者属性!$B$5:$B$12</c:f>
              <c:strCache>
                <c:ptCount val="8"/>
                <c:pt idx="0">
                  <c:v>2017年度</c:v>
                </c:pt>
                <c:pt idx="1">
                  <c:v>2018年度</c:v>
                </c:pt>
                <c:pt idx="2">
                  <c:v>2019年度</c:v>
                </c:pt>
                <c:pt idx="3">
                  <c:v>2020年度</c:v>
                </c:pt>
                <c:pt idx="4">
                  <c:v>2021年度</c:v>
                </c:pt>
                <c:pt idx="5">
                  <c:v>2022年度</c:v>
                </c:pt>
                <c:pt idx="6">
                  <c:v>2023年度</c:v>
                </c:pt>
                <c:pt idx="7">
                  <c:v>2024年度</c:v>
                </c:pt>
              </c:strCache>
            </c:strRef>
          </c:cat>
          <c:val>
            <c:numRef>
              <c:f>相談者属性!$C$5:$C$12</c:f>
              <c:numCache>
                <c:formatCode>General</c:formatCode>
                <c:ptCount val="8"/>
                <c:pt idx="0">
                  <c:v>38</c:v>
                </c:pt>
                <c:pt idx="1">
                  <c:v>34</c:v>
                </c:pt>
                <c:pt idx="2">
                  <c:v>37</c:v>
                </c:pt>
                <c:pt idx="3">
                  <c:v>14</c:v>
                </c:pt>
                <c:pt idx="4">
                  <c:v>22</c:v>
                </c:pt>
                <c:pt idx="5">
                  <c:v>27</c:v>
                </c:pt>
                <c:pt idx="6">
                  <c:v>30</c:v>
                </c:pt>
                <c:pt idx="7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D-46D5-94D7-E004387E5043}"/>
            </c:ext>
          </c:extLst>
        </c:ser>
        <c:ser>
          <c:idx val="1"/>
          <c:order val="1"/>
          <c:tx>
            <c:strRef>
              <c:f>相談者属性!$D$4</c:f>
              <c:strCache>
                <c:ptCount val="1"/>
                <c:pt idx="0">
                  <c:v>再来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相談者属性!$B$5:$B$12</c:f>
              <c:strCache>
                <c:ptCount val="8"/>
                <c:pt idx="0">
                  <c:v>2017年度</c:v>
                </c:pt>
                <c:pt idx="1">
                  <c:v>2018年度</c:v>
                </c:pt>
                <c:pt idx="2">
                  <c:v>2019年度</c:v>
                </c:pt>
                <c:pt idx="3">
                  <c:v>2020年度</c:v>
                </c:pt>
                <c:pt idx="4">
                  <c:v>2021年度</c:v>
                </c:pt>
                <c:pt idx="5">
                  <c:v>2022年度</c:v>
                </c:pt>
                <c:pt idx="6">
                  <c:v>2023年度</c:v>
                </c:pt>
                <c:pt idx="7">
                  <c:v>2024年度</c:v>
                </c:pt>
              </c:strCache>
            </c:strRef>
          </c:cat>
          <c:val>
            <c:numRef>
              <c:f>相談者属性!$D$5:$D$12</c:f>
              <c:numCache>
                <c:formatCode>General</c:formatCode>
                <c:ptCount val="8"/>
                <c:pt idx="0">
                  <c:v>404</c:v>
                </c:pt>
                <c:pt idx="1">
                  <c:v>289</c:v>
                </c:pt>
                <c:pt idx="2">
                  <c:v>241</c:v>
                </c:pt>
                <c:pt idx="3">
                  <c:v>93</c:v>
                </c:pt>
                <c:pt idx="4">
                  <c:v>131</c:v>
                </c:pt>
                <c:pt idx="5">
                  <c:v>196</c:v>
                </c:pt>
                <c:pt idx="6">
                  <c:v>109</c:v>
                </c:pt>
                <c:pt idx="7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FD-46D5-94D7-E004387E50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59889792"/>
        <c:axId val="259903872"/>
      </c:barChart>
      <c:catAx>
        <c:axId val="25988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9903872"/>
        <c:crosses val="autoZero"/>
        <c:auto val="1"/>
        <c:lblAlgn val="ctr"/>
        <c:lblOffset val="100"/>
        <c:noMultiLvlLbl val="0"/>
      </c:catAx>
      <c:valAx>
        <c:axId val="259903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9889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407635331991297"/>
          <c:y val="0.44358261593661602"/>
          <c:w val="9.9742416906624498E-2"/>
          <c:h val="0.187484845887265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 lang="ja-JP"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ja-JP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男女構成</a:t>
            </a:r>
          </a:p>
        </c:rich>
      </c:tx>
      <c:layout>
        <c:manualLayout>
          <c:xMode val="edge"/>
          <c:yMode val="edge"/>
          <c:x val="0.39405555555555599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相談者属性!$F$4</c:f>
              <c:strCache>
                <c:ptCount val="1"/>
                <c:pt idx="0">
                  <c:v>男性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相談者属性!$B$5:$B$12</c:f>
              <c:strCache>
                <c:ptCount val="8"/>
                <c:pt idx="0">
                  <c:v>2017年度</c:v>
                </c:pt>
                <c:pt idx="1">
                  <c:v>2018年度</c:v>
                </c:pt>
                <c:pt idx="2">
                  <c:v>2019年度</c:v>
                </c:pt>
                <c:pt idx="3">
                  <c:v>2020年度</c:v>
                </c:pt>
                <c:pt idx="4">
                  <c:v>2021年度</c:v>
                </c:pt>
                <c:pt idx="5">
                  <c:v>2022年度</c:v>
                </c:pt>
                <c:pt idx="6">
                  <c:v>2023年度</c:v>
                </c:pt>
                <c:pt idx="7">
                  <c:v>2024年度</c:v>
                </c:pt>
              </c:strCache>
            </c:strRef>
          </c:cat>
          <c:val>
            <c:numRef>
              <c:f>相談者属性!$F$5:$F$12</c:f>
              <c:numCache>
                <c:formatCode>General</c:formatCode>
                <c:ptCount val="8"/>
                <c:pt idx="0">
                  <c:v>313</c:v>
                </c:pt>
                <c:pt idx="1">
                  <c:v>228</c:v>
                </c:pt>
                <c:pt idx="2">
                  <c:v>167</c:v>
                </c:pt>
                <c:pt idx="3">
                  <c:v>46</c:v>
                </c:pt>
                <c:pt idx="4">
                  <c:v>70</c:v>
                </c:pt>
                <c:pt idx="5">
                  <c:v>88</c:v>
                </c:pt>
                <c:pt idx="6">
                  <c:v>71</c:v>
                </c:pt>
                <c:pt idx="7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D1-4054-B46F-A8D7B1555761}"/>
            </c:ext>
          </c:extLst>
        </c:ser>
        <c:ser>
          <c:idx val="1"/>
          <c:order val="1"/>
          <c:tx>
            <c:strRef>
              <c:f>相談者属性!$G$4</c:f>
              <c:strCache>
                <c:ptCount val="1"/>
                <c:pt idx="0">
                  <c:v>女性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相談者属性!$B$5:$B$12</c:f>
              <c:strCache>
                <c:ptCount val="8"/>
                <c:pt idx="0">
                  <c:v>2017年度</c:v>
                </c:pt>
                <c:pt idx="1">
                  <c:v>2018年度</c:v>
                </c:pt>
                <c:pt idx="2">
                  <c:v>2019年度</c:v>
                </c:pt>
                <c:pt idx="3">
                  <c:v>2020年度</c:v>
                </c:pt>
                <c:pt idx="4">
                  <c:v>2021年度</c:v>
                </c:pt>
                <c:pt idx="5">
                  <c:v>2022年度</c:v>
                </c:pt>
                <c:pt idx="6">
                  <c:v>2023年度</c:v>
                </c:pt>
                <c:pt idx="7">
                  <c:v>2024年度</c:v>
                </c:pt>
              </c:strCache>
            </c:strRef>
          </c:cat>
          <c:val>
            <c:numRef>
              <c:f>相談者属性!$G$5:$G$12</c:f>
              <c:numCache>
                <c:formatCode>General</c:formatCode>
                <c:ptCount val="8"/>
                <c:pt idx="0">
                  <c:v>129</c:v>
                </c:pt>
                <c:pt idx="1">
                  <c:v>95</c:v>
                </c:pt>
                <c:pt idx="2">
                  <c:v>111</c:v>
                </c:pt>
                <c:pt idx="3">
                  <c:v>61</c:v>
                </c:pt>
                <c:pt idx="4">
                  <c:v>83</c:v>
                </c:pt>
                <c:pt idx="5">
                  <c:v>135</c:v>
                </c:pt>
                <c:pt idx="6">
                  <c:v>69</c:v>
                </c:pt>
                <c:pt idx="7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D1-4054-B46F-A8D7B15557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59937408"/>
        <c:axId val="259938944"/>
      </c:barChart>
      <c:catAx>
        <c:axId val="259937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9938944"/>
        <c:crosses val="autoZero"/>
        <c:auto val="1"/>
        <c:lblAlgn val="ctr"/>
        <c:lblOffset val="100"/>
        <c:noMultiLvlLbl val="0"/>
      </c:catAx>
      <c:valAx>
        <c:axId val="259938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9937408"/>
        <c:crosses val="autoZero"/>
        <c:crossBetween val="between"/>
        <c:majorUnit val="100"/>
      </c:valAx>
    </c:plotArea>
    <c:legend>
      <c:legendPos val="r"/>
      <c:layout>
        <c:manualLayout>
          <c:xMode val="edge"/>
          <c:yMode val="edge"/>
          <c:x val="0.88592227126067802"/>
          <c:y val="0.347224369193115"/>
          <c:w val="8.1356224014499601E-2"/>
          <c:h val="0.149075519899357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 lang="ja-JP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ja-JP"/>
              <a:t>パソコンＯＳ構成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相談者属性!$O$4</c:f>
              <c:strCache>
                <c:ptCount val="1"/>
                <c:pt idx="0">
                  <c:v>XP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相談者属性!$B$5:$B$12</c:f>
              <c:strCache>
                <c:ptCount val="8"/>
                <c:pt idx="0">
                  <c:v>2017年度</c:v>
                </c:pt>
                <c:pt idx="1">
                  <c:v>2018年度</c:v>
                </c:pt>
                <c:pt idx="2">
                  <c:v>2019年度</c:v>
                </c:pt>
                <c:pt idx="3">
                  <c:v>2020年度</c:v>
                </c:pt>
                <c:pt idx="4">
                  <c:v>2021年度</c:v>
                </c:pt>
                <c:pt idx="5">
                  <c:v>2022年度</c:v>
                </c:pt>
                <c:pt idx="6">
                  <c:v>2023年度</c:v>
                </c:pt>
                <c:pt idx="7">
                  <c:v>2024年度</c:v>
                </c:pt>
              </c:strCache>
            </c:strRef>
          </c:cat>
          <c:val>
            <c:numRef>
              <c:f>相談者属性!$O$5:$O$12</c:f>
              <c:numCache>
                <c:formatCode>General</c:formatCode>
                <c:ptCount val="8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B6-4575-BFBA-8ADDBDBA8B88}"/>
            </c:ext>
          </c:extLst>
        </c:ser>
        <c:ser>
          <c:idx val="4"/>
          <c:order val="1"/>
          <c:tx>
            <c:strRef>
              <c:f>相談者属性!$P$4</c:f>
              <c:strCache>
                <c:ptCount val="1"/>
                <c:pt idx="0">
                  <c:v>Vista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相談者属性!$B$5:$B$12</c:f>
              <c:strCache>
                <c:ptCount val="8"/>
                <c:pt idx="0">
                  <c:v>2017年度</c:v>
                </c:pt>
                <c:pt idx="1">
                  <c:v>2018年度</c:v>
                </c:pt>
                <c:pt idx="2">
                  <c:v>2019年度</c:v>
                </c:pt>
                <c:pt idx="3">
                  <c:v>2020年度</c:v>
                </c:pt>
                <c:pt idx="4">
                  <c:v>2021年度</c:v>
                </c:pt>
                <c:pt idx="5">
                  <c:v>2022年度</c:v>
                </c:pt>
                <c:pt idx="6">
                  <c:v>2023年度</c:v>
                </c:pt>
                <c:pt idx="7">
                  <c:v>2024年度</c:v>
                </c:pt>
              </c:strCache>
            </c:strRef>
          </c:cat>
          <c:val>
            <c:numRef>
              <c:f>相談者属性!$P$5:$P$12</c:f>
              <c:numCache>
                <c:formatCode>General</c:formatCode>
                <c:ptCount val="8"/>
                <c:pt idx="0">
                  <c:v>22</c:v>
                </c:pt>
                <c:pt idx="1">
                  <c:v>8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B6-4575-BFBA-8ADDBDBA8B88}"/>
            </c:ext>
          </c:extLst>
        </c:ser>
        <c:ser>
          <c:idx val="5"/>
          <c:order val="2"/>
          <c:tx>
            <c:strRef>
              <c:f>相談者属性!$Q$4</c:f>
              <c:strCache>
                <c:ptCount val="1"/>
                <c:pt idx="0">
                  <c:v>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相談者属性!$B$5:$B$12</c:f>
              <c:strCache>
                <c:ptCount val="8"/>
                <c:pt idx="0">
                  <c:v>2017年度</c:v>
                </c:pt>
                <c:pt idx="1">
                  <c:v>2018年度</c:v>
                </c:pt>
                <c:pt idx="2">
                  <c:v>2019年度</c:v>
                </c:pt>
                <c:pt idx="3">
                  <c:v>2020年度</c:v>
                </c:pt>
                <c:pt idx="4">
                  <c:v>2021年度</c:v>
                </c:pt>
                <c:pt idx="5">
                  <c:v>2022年度</c:v>
                </c:pt>
                <c:pt idx="6">
                  <c:v>2023年度</c:v>
                </c:pt>
                <c:pt idx="7">
                  <c:v>2024年度</c:v>
                </c:pt>
              </c:strCache>
            </c:strRef>
          </c:cat>
          <c:val>
            <c:numRef>
              <c:f>相談者属性!$Q$5:$Q$12</c:f>
              <c:numCache>
                <c:formatCode>General</c:formatCode>
                <c:ptCount val="8"/>
                <c:pt idx="0">
                  <c:v>107</c:v>
                </c:pt>
                <c:pt idx="1">
                  <c:v>102</c:v>
                </c:pt>
                <c:pt idx="2">
                  <c:v>49</c:v>
                </c:pt>
                <c:pt idx="3">
                  <c:v>10</c:v>
                </c:pt>
                <c:pt idx="4">
                  <c:v>23</c:v>
                </c:pt>
                <c:pt idx="5">
                  <c:v>19</c:v>
                </c:pt>
                <c:pt idx="6">
                  <c:v>9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B6-4575-BFBA-8ADDBDBA8B88}"/>
            </c:ext>
          </c:extLst>
        </c:ser>
        <c:ser>
          <c:idx val="0"/>
          <c:order val="3"/>
          <c:tx>
            <c:strRef>
              <c:f>相談者属性!$R$4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相談者属性!$B$5:$B$12</c:f>
              <c:strCache>
                <c:ptCount val="8"/>
                <c:pt idx="0">
                  <c:v>2017年度</c:v>
                </c:pt>
                <c:pt idx="1">
                  <c:v>2018年度</c:v>
                </c:pt>
                <c:pt idx="2">
                  <c:v>2019年度</c:v>
                </c:pt>
                <c:pt idx="3">
                  <c:v>2020年度</c:v>
                </c:pt>
                <c:pt idx="4">
                  <c:v>2021年度</c:v>
                </c:pt>
                <c:pt idx="5">
                  <c:v>2022年度</c:v>
                </c:pt>
                <c:pt idx="6">
                  <c:v>2023年度</c:v>
                </c:pt>
                <c:pt idx="7">
                  <c:v>2024年度</c:v>
                </c:pt>
              </c:strCache>
            </c:strRef>
          </c:cat>
          <c:val>
            <c:numRef>
              <c:f>相談者属性!$R$5:$R$12</c:f>
              <c:numCache>
                <c:formatCode>General</c:formatCode>
                <c:ptCount val="8"/>
                <c:pt idx="0">
                  <c:v>43</c:v>
                </c:pt>
                <c:pt idx="1">
                  <c:v>39</c:v>
                </c:pt>
                <c:pt idx="2">
                  <c:v>34</c:v>
                </c:pt>
                <c:pt idx="3">
                  <c:v>14</c:v>
                </c:pt>
                <c:pt idx="4">
                  <c:v>9</c:v>
                </c:pt>
                <c:pt idx="5">
                  <c:v>14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BF-40F4-8417-F76909813B0D}"/>
            </c:ext>
          </c:extLst>
        </c:ser>
        <c:ser>
          <c:idx val="6"/>
          <c:order val="4"/>
          <c:tx>
            <c:strRef>
              <c:f>相談者属性!$S$4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相談者属性!$B$5:$B$12</c:f>
              <c:strCache>
                <c:ptCount val="8"/>
                <c:pt idx="0">
                  <c:v>2017年度</c:v>
                </c:pt>
                <c:pt idx="1">
                  <c:v>2018年度</c:v>
                </c:pt>
                <c:pt idx="2">
                  <c:v>2019年度</c:v>
                </c:pt>
                <c:pt idx="3">
                  <c:v>2020年度</c:v>
                </c:pt>
                <c:pt idx="4">
                  <c:v>2021年度</c:v>
                </c:pt>
                <c:pt idx="5">
                  <c:v>2022年度</c:v>
                </c:pt>
                <c:pt idx="6">
                  <c:v>2023年度</c:v>
                </c:pt>
                <c:pt idx="7">
                  <c:v>2024年度</c:v>
                </c:pt>
              </c:strCache>
            </c:strRef>
          </c:cat>
          <c:val>
            <c:numRef>
              <c:f>相談者属性!$S$5:$S$12</c:f>
              <c:numCache>
                <c:formatCode>General</c:formatCode>
                <c:ptCount val="8"/>
                <c:pt idx="0">
                  <c:v>236</c:v>
                </c:pt>
                <c:pt idx="1">
                  <c:v>166</c:v>
                </c:pt>
                <c:pt idx="2">
                  <c:v>177</c:v>
                </c:pt>
                <c:pt idx="3">
                  <c:v>80</c:v>
                </c:pt>
                <c:pt idx="4">
                  <c:v>115</c:v>
                </c:pt>
                <c:pt idx="5">
                  <c:v>136</c:v>
                </c:pt>
                <c:pt idx="6">
                  <c:v>88</c:v>
                </c:pt>
                <c:pt idx="7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BF-40F4-8417-F76909813B0D}"/>
            </c:ext>
          </c:extLst>
        </c:ser>
        <c:ser>
          <c:idx val="1"/>
          <c:order val="5"/>
          <c:tx>
            <c:strRef>
              <c:f>相談者属性!$T$4</c:f>
              <c:strCache>
                <c:ptCount val="1"/>
                <c:pt idx="0">
                  <c:v>11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相談者属性!$B$5:$B$12</c:f>
              <c:strCache>
                <c:ptCount val="8"/>
                <c:pt idx="0">
                  <c:v>2017年度</c:v>
                </c:pt>
                <c:pt idx="1">
                  <c:v>2018年度</c:v>
                </c:pt>
                <c:pt idx="2">
                  <c:v>2019年度</c:v>
                </c:pt>
                <c:pt idx="3">
                  <c:v>2020年度</c:v>
                </c:pt>
                <c:pt idx="4">
                  <c:v>2021年度</c:v>
                </c:pt>
                <c:pt idx="5">
                  <c:v>2022年度</c:v>
                </c:pt>
                <c:pt idx="6">
                  <c:v>2023年度</c:v>
                </c:pt>
                <c:pt idx="7">
                  <c:v>2024年度</c:v>
                </c:pt>
              </c:strCache>
            </c:strRef>
          </c:cat>
          <c:val>
            <c:numRef>
              <c:f>相談者属性!$T$5:$T$12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36</c:v>
                </c:pt>
                <c:pt idx="6">
                  <c:v>34</c:v>
                </c:pt>
                <c:pt idx="7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BF-40F4-8417-F76909813B0D}"/>
            </c:ext>
          </c:extLst>
        </c:ser>
        <c:ser>
          <c:idx val="2"/>
          <c:order val="6"/>
          <c:tx>
            <c:strRef>
              <c:f>相談者属性!$U$4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相談者属性!$B$5:$B$12</c:f>
              <c:strCache>
                <c:ptCount val="8"/>
                <c:pt idx="0">
                  <c:v>2017年度</c:v>
                </c:pt>
                <c:pt idx="1">
                  <c:v>2018年度</c:v>
                </c:pt>
                <c:pt idx="2">
                  <c:v>2019年度</c:v>
                </c:pt>
                <c:pt idx="3">
                  <c:v>2020年度</c:v>
                </c:pt>
                <c:pt idx="4">
                  <c:v>2021年度</c:v>
                </c:pt>
                <c:pt idx="5">
                  <c:v>2022年度</c:v>
                </c:pt>
                <c:pt idx="6">
                  <c:v>2023年度</c:v>
                </c:pt>
                <c:pt idx="7">
                  <c:v>2024年度</c:v>
                </c:pt>
              </c:strCache>
            </c:strRef>
          </c:cat>
          <c:val>
            <c:numRef>
              <c:f>相談者属性!$U$5:$U$12</c:f>
              <c:numCache>
                <c:formatCode>General</c:formatCode>
                <c:ptCount val="8"/>
                <c:pt idx="0">
                  <c:v>18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13</c:v>
                </c:pt>
                <c:pt idx="6">
                  <c:v>5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F-40F4-8417-F76909813B0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260409984"/>
        <c:axId val="260428160"/>
      </c:barChart>
      <c:catAx>
        <c:axId val="260409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428160"/>
        <c:crosses val="autoZero"/>
        <c:auto val="1"/>
        <c:lblAlgn val="ctr"/>
        <c:lblOffset val="100"/>
        <c:noMultiLvlLbl val="0"/>
      </c:catAx>
      <c:valAx>
        <c:axId val="26042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40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ja-JP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73884</xdr:colOff>
      <xdr:row>27</xdr:row>
      <xdr:rowOff>57000</xdr:rowOff>
    </xdr:from>
    <xdr:to>
      <xdr:col>13</xdr:col>
      <xdr:colOff>157704</xdr:colOff>
      <xdr:row>52</xdr:row>
      <xdr:rowOff>144630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16</xdr:row>
      <xdr:rowOff>0</xdr:rowOff>
    </xdr:from>
    <xdr:to>
      <xdr:col>21</xdr:col>
      <xdr:colOff>390525</xdr:colOff>
      <xdr:row>40</xdr:row>
      <xdr:rowOff>68580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546847</xdr:colOff>
      <xdr:row>28</xdr:row>
      <xdr:rowOff>99060</xdr:rowOff>
    </xdr:from>
    <xdr:to>
      <xdr:col>15</xdr:col>
      <xdr:colOff>30480</xdr:colOff>
      <xdr:row>49</xdr:row>
      <xdr:rowOff>98612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0.05672</cdr:x>
      <cdr:y>0.01683</cdr:y>
    </cdr:from>
    <cdr:to>
      <cdr:x>0.11263</cdr:x>
      <cdr:y>0.10337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283961" y="53347"/>
          <a:ext cx="279920" cy="274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b="1"/>
            <a:t>人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190681</xdr:colOff>
      <xdr:row>25</xdr:row>
      <xdr:rowOff>57966</xdr:rowOff>
    </xdr:from>
    <xdr:to>
      <xdr:col>18</xdr:col>
      <xdr:colOff>1006656</xdr:colOff>
      <xdr:row>53</xdr:row>
      <xdr:rowOff>97971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458288</xdr:colOff>
      <xdr:row>28</xdr:row>
      <xdr:rowOff>33745</xdr:rowOff>
    </xdr:from>
    <xdr:to>
      <xdr:col>24</xdr:col>
      <xdr:colOff>272143</xdr:colOff>
      <xdr:row>65</xdr:row>
      <xdr:rowOff>130629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28</xdr:row>
      <xdr:rowOff>5080</xdr:rowOff>
    </xdr:from>
    <xdr:to>
      <xdr:col>16</xdr:col>
      <xdr:colOff>38100</xdr:colOff>
      <xdr:row>54</xdr:row>
      <xdr:rowOff>134471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54707</xdr:colOff>
      <xdr:row>17</xdr:row>
      <xdr:rowOff>39221</xdr:rowOff>
    </xdr:from>
    <xdr:to>
      <xdr:col>10</xdr:col>
      <xdr:colOff>326571</xdr:colOff>
      <xdr:row>36</xdr:row>
      <xdr:rowOff>87086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295877</xdr:colOff>
      <xdr:row>17</xdr:row>
      <xdr:rowOff>55978</xdr:rowOff>
    </xdr:from>
    <xdr:to>
      <xdr:col>22</xdr:col>
      <xdr:colOff>511629</xdr:colOff>
      <xdr:row>36</xdr:row>
      <xdr:rowOff>130628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520805</xdr:colOff>
      <xdr:row>64</xdr:row>
      <xdr:rowOff>156883</xdr:rowOff>
    </xdr:from>
    <xdr:to>
      <xdr:col>20</xdr:col>
      <xdr:colOff>228600</xdr:colOff>
      <xdr:row>87</xdr:row>
      <xdr:rowOff>164860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483645</xdr:colOff>
      <xdr:row>44</xdr:row>
      <xdr:rowOff>100853</xdr:rowOff>
    </xdr:from>
    <xdr:to>
      <xdr:col>20</xdr:col>
      <xdr:colOff>228599</xdr:colOff>
      <xdr:row>62</xdr:row>
      <xdr:rowOff>127748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0.11833</cdr:x>
      <cdr:y>0.37639</cdr:y>
    </cdr:from>
    <cdr:to>
      <cdr:x>0.17</cdr:x>
      <cdr:y>0.43194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541020" y="1032510"/>
          <a:ext cx="236220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0.24667</cdr:x>
      <cdr:y>0.25417</cdr:y>
    </cdr:from>
    <cdr:to>
      <cdr:x>0.32333</cdr:x>
      <cdr:y>0.32361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1127760" y="697230"/>
          <a:ext cx="35052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0.11833</cdr:x>
      <cdr:y>0.35694</cdr:y>
    </cdr:from>
    <cdr:to>
      <cdr:x>0.17</cdr:x>
      <cdr:y>0.4125</cdr:y>
    </cdr:to>
    <cdr:sp macro="" textlink="">
      <cdr:nvSpPr>
        <cdr:cNvPr id="4" name="四角形 3"/>
        <cdr:cNvSpPr/>
      </cdr:nvSpPr>
      <cdr:spPr>
        <a:xfrm xmlns:a="http://schemas.openxmlformats.org/drawingml/2006/main">
          <a:off x="541020" y="979170"/>
          <a:ext cx="236220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25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4" sqref="C24"/>
    </sheetView>
  </sheetViews>
  <sheetFormatPr defaultColWidth="9" defaultRowHeight="13.2"/>
  <cols>
    <col min="1" max="1" width="3.6640625" customWidth="1"/>
    <col min="2" max="2" width="11.5546875" customWidth="1"/>
    <col min="3" max="11" width="8.88671875" customWidth="1"/>
    <col min="12" max="16" width="7.6640625" customWidth="1"/>
    <col min="17" max="17" width="8" customWidth="1"/>
    <col min="18" max="18" width="1.77734375" customWidth="1"/>
  </cols>
  <sheetData>
    <row r="1" spans="2:17" ht="20.25" customHeight="1">
      <c r="B1" s="316" t="s">
        <v>0</v>
      </c>
      <c r="C1" s="316"/>
      <c r="D1" s="316"/>
      <c r="E1" s="316"/>
      <c r="F1" s="316"/>
      <c r="G1" s="316"/>
      <c r="H1" s="316"/>
      <c r="I1" s="316"/>
      <c r="J1" s="316"/>
      <c r="K1" s="316"/>
      <c r="L1" s="221"/>
      <c r="M1" s="221"/>
      <c r="N1" s="221"/>
      <c r="O1" s="221"/>
      <c r="P1" s="221"/>
      <c r="Q1" s="221"/>
    </row>
    <row r="2" spans="2:17" ht="18" customHeight="1">
      <c r="B2" t="s">
        <v>1</v>
      </c>
    </row>
    <row r="3" spans="2:17" ht="18" customHeight="1">
      <c r="B3" s="326" t="s">
        <v>2</v>
      </c>
      <c r="C3" s="317" t="s">
        <v>3</v>
      </c>
      <c r="D3" s="318"/>
      <c r="E3" s="319" t="s">
        <v>4</v>
      </c>
      <c r="F3" s="320"/>
      <c r="G3" s="321" t="s">
        <v>5</v>
      </c>
      <c r="H3" s="322"/>
      <c r="I3" s="323" t="s">
        <v>6</v>
      </c>
      <c r="J3" s="324"/>
      <c r="K3" s="325"/>
    </row>
    <row r="4" spans="2:17" ht="31.5" customHeight="1">
      <c r="B4" s="327"/>
      <c r="C4" s="201" t="s">
        <v>7</v>
      </c>
      <c r="D4" s="202" t="s">
        <v>8</v>
      </c>
      <c r="E4" s="203" t="s">
        <v>7</v>
      </c>
      <c r="F4" s="204" t="s">
        <v>8</v>
      </c>
      <c r="G4" s="201" t="s">
        <v>7</v>
      </c>
      <c r="H4" s="202" t="s">
        <v>8</v>
      </c>
      <c r="I4" s="222" t="s">
        <v>9</v>
      </c>
      <c r="J4" s="204" t="s">
        <v>10</v>
      </c>
      <c r="K4" s="202" t="s">
        <v>11</v>
      </c>
    </row>
    <row r="5" spans="2:17" ht="21" customHeight="1">
      <c r="B5" s="205" t="s">
        <v>12</v>
      </c>
      <c r="C5" s="206">
        <v>17</v>
      </c>
      <c r="D5" s="207">
        <v>80</v>
      </c>
      <c r="E5" s="176">
        <v>10</v>
      </c>
      <c r="F5" s="117">
        <v>50</v>
      </c>
      <c r="G5" s="208">
        <v>23</v>
      </c>
      <c r="H5" s="207">
        <v>165</v>
      </c>
      <c r="I5" s="223">
        <f>C5+E5+G5</f>
        <v>50</v>
      </c>
      <c r="J5" s="117">
        <f>D5+F5+H5</f>
        <v>295</v>
      </c>
      <c r="K5" s="224">
        <f>J5/I5</f>
        <v>5.9</v>
      </c>
    </row>
    <row r="6" spans="2:17" ht="21" customHeight="1">
      <c r="B6" s="205" t="s">
        <v>13</v>
      </c>
      <c r="C6" s="69">
        <v>16</v>
      </c>
      <c r="D6" s="209">
        <v>38</v>
      </c>
      <c r="E6" s="176">
        <v>6</v>
      </c>
      <c r="F6" s="117">
        <v>16</v>
      </c>
      <c r="G6" s="69">
        <v>22</v>
      </c>
      <c r="H6" s="209">
        <v>162</v>
      </c>
      <c r="I6" s="176">
        <f>C6+E6+G6</f>
        <v>44</v>
      </c>
      <c r="J6" s="117">
        <f t="shared" ref="J6" si="0">D6+F6+H6</f>
        <v>216</v>
      </c>
      <c r="K6" s="224">
        <f>J6/I6</f>
        <v>4.9090909090909092</v>
      </c>
    </row>
    <row r="7" spans="2:17" ht="21" customHeight="1">
      <c r="B7" s="205" t="s">
        <v>14</v>
      </c>
      <c r="C7" s="69">
        <v>23</v>
      </c>
      <c r="D7" s="209">
        <v>83</v>
      </c>
      <c r="E7" s="176">
        <v>12</v>
      </c>
      <c r="F7" s="117">
        <v>77</v>
      </c>
      <c r="G7" s="69">
        <v>22</v>
      </c>
      <c r="H7" s="209">
        <v>96</v>
      </c>
      <c r="I7" s="176">
        <f t="shared" ref="I7:I11" si="1">C7+E7+G7</f>
        <v>57</v>
      </c>
      <c r="J7" s="117">
        <f t="shared" ref="J7:J11" si="2">D7+F7+H7</f>
        <v>256</v>
      </c>
      <c r="K7" s="224">
        <f t="shared" ref="K7:K11" si="3">J7/I7</f>
        <v>4.4912280701754383</v>
      </c>
    </row>
    <row r="8" spans="2:17" ht="21" customHeight="1">
      <c r="B8" s="205" t="s">
        <v>15</v>
      </c>
      <c r="C8" s="69">
        <v>11</v>
      </c>
      <c r="D8" s="210">
        <v>31</v>
      </c>
      <c r="E8" s="176">
        <v>12</v>
      </c>
      <c r="F8" s="211">
        <v>59</v>
      </c>
      <c r="G8" s="69">
        <v>24</v>
      </c>
      <c r="H8" s="210">
        <v>144</v>
      </c>
      <c r="I8" s="176">
        <f t="shared" si="1"/>
        <v>47</v>
      </c>
      <c r="J8" s="211">
        <f t="shared" si="2"/>
        <v>234</v>
      </c>
      <c r="K8" s="224">
        <f t="shared" si="3"/>
        <v>4.9787234042553195</v>
      </c>
    </row>
    <row r="9" spans="2:17" ht="21" customHeight="1">
      <c r="B9" s="205" t="s">
        <v>16</v>
      </c>
      <c r="C9" s="69">
        <v>18</v>
      </c>
      <c r="D9" s="209">
        <v>113</v>
      </c>
      <c r="E9" s="176">
        <v>21</v>
      </c>
      <c r="F9" s="117">
        <v>124</v>
      </c>
      <c r="G9" s="69">
        <v>24</v>
      </c>
      <c r="H9" s="209">
        <v>151</v>
      </c>
      <c r="I9" s="176">
        <f t="shared" si="1"/>
        <v>63</v>
      </c>
      <c r="J9" s="117">
        <f t="shared" si="2"/>
        <v>388</v>
      </c>
      <c r="K9" s="224">
        <f t="shared" si="3"/>
        <v>6.1587301587301591</v>
      </c>
    </row>
    <row r="10" spans="2:17" ht="21" customHeight="1">
      <c r="B10" s="205" t="s">
        <v>17</v>
      </c>
      <c r="C10" s="69">
        <v>22</v>
      </c>
      <c r="D10" s="209">
        <v>95</v>
      </c>
      <c r="E10" s="176">
        <v>23</v>
      </c>
      <c r="F10" s="117">
        <v>187</v>
      </c>
      <c r="G10" s="69">
        <v>23</v>
      </c>
      <c r="H10" s="209">
        <v>171</v>
      </c>
      <c r="I10" s="176">
        <f t="shared" si="1"/>
        <v>68</v>
      </c>
      <c r="J10" s="117">
        <f t="shared" si="2"/>
        <v>453</v>
      </c>
      <c r="K10" s="224">
        <f t="shared" si="3"/>
        <v>6.6617647058823533</v>
      </c>
    </row>
    <row r="11" spans="2:17" ht="21" customHeight="1">
      <c r="B11" s="205" t="s">
        <v>18</v>
      </c>
      <c r="C11" s="69">
        <v>24</v>
      </c>
      <c r="D11" s="209">
        <v>94</v>
      </c>
      <c r="E11" s="176">
        <v>23</v>
      </c>
      <c r="F11" s="209">
        <v>208</v>
      </c>
      <c r="G11" s="69">
        <v>24</v>
      </c>
      <c r="H11" s="212">
        <v>158</v>
      </c>
      <c r="I11" s="176">
        <f t="shared" si="1"/>
        <v>71</v>
      </c>
      <c r="J11" s="117">
        <f t="shared" si="2"/>
        <v>460</v>
      </c>
      <c r="K11" s="224">
        <f t="shared" si="3"/>
        <v>6.47887323943662</v>
      </c>
    </row>
    <row r="12" spans="2:17" ht="21" customHeight="1">
      <c r="B12" s="205" t="s">
        <v>19</v>
      </c>
      <c r="C12" s="69">
        <v>20</v>
      </c>
      <c r="D12" s="209">
        <v>114</v>
      </c>
      <c r="E12" s="176">
        <v>24</v>
      </c>
      <c r="F12" s="117">
        <v>227</v>
      </c>
      <c r="G12" s="69">
        <v>21</v>
      </c>
      <c r="H12" s="212">
        <v>119</v>
      </c>
      <c r="I12" s="176">
        <f t="shared" ref="I12" si="4">C12+E12+G12</f>
        <v>65</v>
      </c>
      <c r="J12" s="117">
        <f t="shared" ref="J12" si="5">D12+F12+H12</f>
        <v>460</v>
      </c>
      <c r="K12" s="224">
        <f t="shared" ref="K12" si="6">J12/I12</f>
        <v>7.0769230769230766</v>
      </c>
    </row>
    <row r="13" spans="2:17" ht="21" customHeight="1">
      <c r="B13" s="205" t="s">
        <v>20</v>
      </c>
      <c r="C13" s="69">
        <v>24</v>
      </c>
      <c r="D13" s="209">
        <v>174</v>
      </c>
      <c r="E13" s="176">
        <v>24</v>
      </c>
      <c r="F13" s="117">
        <v>234</v>
      </c>
      <c r="G13" s="69">
        <v>24</v>
      </c>
      <c r="H13" s="212">
        <v>172</v>
      </c>
      <c r="I13" s="176">
        <f t="shared" ref="I13:I19" si="7">C13+E13+G13</f>
        <v>72</v>
      </c>
      <c r="J13" s="117">
        <f t="shared" ref="J13:J19" si="8">D13+F13+H13</f>
        <v>580</v>
      </c>
      <c r="K13" s="224">
        <f t="shared" ref="K13:K24" si="9">J13/I13</f>
        <v>8.0555555555555554</v>
      </c>
    </row>
    <row r="14" spans="2:17" ht="21" customHeight="1">
      <c r="B14" s="213" t="s">
        <v>21</v>
      </c>
      <c r="C14" s="69">
        <v>24</v>
      </c>
      <c r="D14" s="209">
        <v>146</v>
      </c>
      <c r="E14" s="176">
        <v>24</v>
      </c>
      <c r="F14" s="117">
        <v>251</v>
      </c>
      <c r="G14" s="69">
        <v>23</v>
      </c>
      <c r="H14" s="212">
        <v>145</v>
      </c>
      <c r="I14" s="225">
        <f t="shared" si="7"/>
        <v>71</v>
      </c>
      <c r="J14" s="114">
        <f t="shared" si="8"/>
        <v>542</v>
      </c>
      <c r="K14" s="226">
        <f t="shared" si="9"/>
        <v>7.6338028169014081</v>
      </c>
    </row>
    <row r="15" spans="2:17" ht="21" customHeight="1">
      <c r="B15" s="213" t="s">
        <v>22</v>
      </c>
      <c r="C15" s="69">
        <v>24</v>
      </c>
      <c r="D15" s="209">
        <v>146</v>
      </c>
      <c r="E15" s="176">
        <v>24</v>
      </c>
      <c r="F15" s="117">
        <v>242</v>
      </c>
      <c r="G15" s="69">
        <v>24</v>
      </c>
      <c r="H15" s="212">
        <v>145</v>
      </c>
      <c r="I15" s="225">
        <f t="shared" si="7"/>
        <v>72</v>
      </c>
      <c r="J15" s="114">
        <f t="shared" si="8"/>
        <v>533</v>
      </c>
      <c r="K15" s="226">
        <f t="shared" si="9"/>
        <v>7.4027777777777777</v>
      </c>
    </row>
    <row r="16" spans="2:17" ht="21" customHeight="1">
      <c r="B16" s="213" t="s">
        <v>23</v>
      </c>
      <c r="C16" s="69">
        <v>24</v>
      </c>
      <c r="D16" s="209">
        <v>127</v>
      </c>
      <c r="E16" s="176">
        <v>24</v>
      </c>
      <c r="F16" s="117">
        <v>172</v>
      </c>
      <c r="G16" s="69">
        <v>24</v>
      </c>
      <c r="H16" s="212">
        <v>143</v>
      </c>
      <c r="I16" s="176">
        <f t="shared" si="7"/>
        <v>72</v>
      </c>
      <c r="J16" s="117">
        <f t="shared" si="8"/>
        <v>442</v>
      </c>
      <c r="K16" s="224">
        <f t="shared" si="9"/>
        <v>6.1388888888888893</v>
      </c>
    </row>
    <row r="17" spans="2:11" ht="21" customHeight="1">
      <c r="B17" s="213" t="s">
        <v>24</v>
      </c>
      <c r="C17" s="69">
        <v>24</v>
      </c>
      <c r="D17" s="209">
        <v>82</v>
      </c>
      <c r="E17" s="176">
        <v>24</v>
      </c>
      <c r="F17" s="117">
        <v>130</v>
      </c>
      <c r="G17" s="69">
        <v>24</v>
      </c>
      <c r="H17" s="212">
        <v>111</v>
      </c>
      <c r="I17" s="176">
        <f t="shared" si="7"/>
        <v>72</v>
      </c>
      <c r="J17" s="117">
        <f t="shared" si="8"/>
        <v>323</v>
      </c>
      <c r="K17" s="224">
        <f t="shared" si="9"/>
        <v>4.4861111111111107</v>
      </c>
    </row>
    <row r="18" spans="2:11" ht="21" customHeight="1">
      <c r="B18" s="213" t="s">
        <v>25</v>
      </c>
      <c r="C18" s="214">
        <v>10</v>
      </c>
      <c r="D18" s="215">
        <v>37</v>
      </c>
      <c r="E18" s="216">
        <v>21</v>
      </c>
      <c r="F18" s="73">
        <v>142</v>
      </c>
      <c r="G18" s="217">
        <v>22</v>
      </c>
      <c r="H18" s="218">
        <v>99</v>
      </c>
      <c r="I18" s="176">
        <f t="shared" si="7"/>
        <v>53</v>
      </c>
      <c r="J18" s="117">
        <f t="shared" si="8"/>
        <v>278</v>
      </c>
      <c r="K18" s="224">
        <f t="shared" si="9"/>
        <v>5.2452830188679247</v>
      </c>
    </row>
    <row r="19" spans="2:11" ht="21" customHeight="1">
      <c r="B19" s="213" t="s">
        <v>26</v>
      </c>
      <c r="C19" s="230">
        <v>6</v>
      </c>
      <c r="D19" s="231">
        <v>9</v>
      </c>
      <c r="E19" s="232">
        <v>12</v>
      </c>
      <c r="F19" s="233">
        <v>56</v>
      </c>
      <c r="G19" s="234">
        <v>8</v>
      </c>
      <c r="H19" s="235">
        <v>42</v>
      </c>
      <c r="I19" s="232">
        <f t="shared" si="7"/>
        <v>26</v>
      </c>
      <c r="J19" s="233">
        <f t="shared" si="8"/>
        <v>107</v>
      </c>
      <c r="K19" s="224">
        <f t="shared" si="9"/>
        <v>4.115384615384615</v>
      </c>
    </row>
    <row r="20" spans="2:11" ht="21" customHeight="1">
      <c r="B20" s="228" t="s">
        <v>112</v>
      </c>
      <c r="C20" s="69">
        <v>14</v>
      </c>
      <c r="D20" s="248">
        <v>31</v>
      </c>
      <c r="E20" s="176">
        <v>22</v>
      </c>
      <c r="F20" s="249">
        <v>71</v>
      </c>
      <c r="G20" s="118">
        <v>21</v>
      </c>
      <c r="H20" s="121">
        <v>51</v>
      </c>
      <c r="I20" s="176">
        <f t="shared" ref="I20:I21" si="10">C20+E20+G20</f>
        <v>57</v>
      </c>
      <c r="J20" s="249">
        <f t="shared" ref="J20:J21" si="11">D20+F20+H20</f>
        <v>153</v>
      </c>
      <c r="K20" s="224">
        <f t="shared" ref="K20:K21" si="12">J20/I20</f>
        <v>2.6842105263157894</v>
      </c>
    </row>
    <row r="21" spans="2:11" ht="21" customHeight="1">
      <c r="B21" s="290" t="s">
        <v>116</v>
      </c>
      <c r="C21" s="69">
        <v>22</v>
      </c>
      <c r="D21" s="209">
        <v>82</v>
      </c>
      <c r="E21" s="176">
        <v>24</v>
      </c>
      <c r="F21" s="249">
        <v>75</v>
      </c>
      <c r="G21" s="118">
        <v>24</v>
      </c>
      <c r="H21" s="121">
        <v>66</v>
      </c>
      <c r="I21" s="176">
        <f t="shared" si="10"/>
        <v>70</v>
      </c>
      <c r="J21" s="249">
        <f t="shared" si="11"/>
        <v>223</v>
      </c>
      <c r="K21" s="224">
        <f t="shared" si="12"/>
        <v>3.1857142857142855</v>
      </c>
    </row>
    <row r="22" spans="2:11" ht="21" customHeight="1">
      <c r="B22" s="259" t="s">
        <v>121</v>
      </c>
      <c r="C22" s="69">
        <v>14</v>
      </c>
      <c r="D22" s="209">
        <v>75</v>
      </c>
      <c r="E22" s="69">
        <v>10</v>
      </c>
      <c r="F22" s="209">
        <v>43</v>
      </c>
      <c r="G22" s="69">
        <v>6</v>
      </c>
      <c r="H22" s="121">
        <v>22</v>
      </c>
      <c r="I22" s="69">
        <f t="shared" ref="I22:I23" si="13">C22+E22+G22</f>
        <v>30</v>
      </c>
      <c r="J22" s="99">
        <f t="shared" ref="J22:J23" si="14">D22+F22+H22</f>
        <v>140</v>
      </c>
      <c r="K22" s="224">
        <f t="shared" ref="K22:K23" si="15">J22/I22</f>
        <v>4.666666666666667</v>
      </c>
    </row>
    <row r="23" spans="2:11" ht="21" customHeight="1" thickBot="1">
      <c r="B23" s="280" t="s">
        <v>126</v>
      </c>
      <c r="C23" s="291">
        <v>12</v>
      </c>
      <c r="D23" s="250">
        <v>73</v>
      </c>
      <c r="E23" s="291">
        <v>12</v>
      </c>
      <c r="F23" s="250">
        <v>53</v>
      </c>
      <c r="G23" s="291">
        <v>12</v>
      </c>
      <c r="H23" s="251">
        <v>54</v>
      </c>
      <c r="I23" s="291">
        <f t="shared" si="13"/>
        <v>36</v>
      </c>
      <c r="J23" s="195">
        <f t="shared" si="14"/>
        <v>180</v>
      </c>
      <c r="K23" s="292">
        <f t="shared" si="15"/>
        <v>5</v>
      </c>
    </row>
    <row r="24" spans="2:11" ht="21" customHeight="1" thickBot="1">
      <c r="B24" s="229" t="s">
        <v>113</v>
      </c>
      <c r="C24" s="82">
        <f t="shared" ref="C24:H24" si="16">SUM(C5:C23)</f>
        <v>349</v>
      </c>
      <c r="D24" s="219">
        <f t="shared" si="16"/>
        <v>1630</v>
      </c>
      <c r="E24" s="82">
        <f t="shared" si="16"/>
        <v>352</v>
      </c>
      <c r="F24" s="219">
        <f t="shared" si="16"/>
        <v>2417</v>
      </c>
      <c r="G24" s="82">
        <f t="shared" si="16"/>
        <v>395</v>
      </c>
      <c r="H24" s="219">
        <f t="shared" si="16"/>
        <v>2216</v>
      </c>
      <c r="I24" s="82">
        <f>SUM(I5:I23)</f>
        <v>1096</v>
      </c>
      <c r="J24" s="219">
        <f>SUM(J5:J23)</f>
        <v>6263</v>
      </c>
      <c r="K24" s="227">
        <f t="shared" si="9"/>
        <v>5.7144160583941606</v>
      </c>
    </row>
    <row r="25" spans="2:11" ht="18" customHeight="1">
      <c r="B25" s="220" t="s">
        <v>27</v>
      </c>
    </row>
  </sheetData>
  <mergeCells count="6">
    <mergeCell ref="B1:K1"/>
    <mergeCell ref="C3:D3"/>
    <mergeCell ref="E3:F3"/>
    <mergeCell ref="G3:H3"/>
    <mergeCell ref="I3:K3"/>
    <mergeCell ref="B3:B4"/>
  </mergeCells>
  <phoneticPr fontId="24"/>
  <printOptions horizontalCentered="1"/>
  <pageMargins left="0.39305555555555599" right="0" top="0.35416666666666702" bottom="0.47222222222222199" header="0.196527777777778" footer="0.196527777777778"/>
  <pageSetup paperSize="9" scale="99" orientation="portrait" verticalDpi="1200"/>
  <headerFooter>
    <oddFooter>&amp;C&amp;P　　　　パソコン相談会の統計（回数と参加人数）&amp;R座間市パソコンサポートクラブ</oddFooter>
  </headerFooter>
  <ignoredErrors>
    <ignoredError sqref="K24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"/>
  <sheetViews>
    <sheetView zoomScale="85" zoomScaleNormal="85" workbookViewId="0">
      <pane xSplit="2" ySplit="3" topLeftCell="O4" activePane="bottomRight" state="frozen"/>
      <selection pane="topRight" activeCell="C1" sqref="C1"/>
      <selection pane="bottomLeft" activeCell="A4" sqref="A4"/>
      <selection pane="bottomRight" activeCell="W17" sqref="W17"/>
    </sheetView>
  </sheetViews>
  <sheetFormatPr defaultColWidth="9" defaultRowHeight="13.2"/>
  <cols>
    <col min="2" max="2" width="9.33203125" customWidth="1"/>
    <col min="3" max="23" width="8.5546875" customWidth="1"/>
  </cols>
  <sheetData>
    <row r="1" spans="1:22" ht="19.2">
      <c r="A1" s="330" t="s">
        <v>28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131"/>
      <c r="O1" s="131"/>
      <c r="P1" s="131"/>
      <c r="Q1" s="131"/>
    </row>
    <row r="2" spans="1:22" ht="8.4" customHeight="1" thickBot="1"/>
    <row r="3" spans="1:22" ht="18" customHeight="1" thickBot="1">
      <c r="A3" s="331" t="s">
        <v>2</v>
      </c>
      <c r="B3" s="332"/>
      <c r="C3" s="171" t="s">
        <v>12</v>
      </c>
      <c r="D3" s="172" t="s">
        <v>13</v>
      </c>
      <c r="E3" s="172" t="s">
        <v>14</v>
      </c>
      <c r="F3" s="172" t="s">
        <v>15</v>
      </c>
      <c r="G3" s="172" t="s">
        <v>16</v>
      </c>
      <c r="H3" s="172" t="s">
        <v>17</v>
      </c>
      <c r="I3" s="172" t="s">
        <v>18</v>
      </c>
      <c r="J3" s="172" t="s">
        <v>19</v>
      </c>
      <c r="K3" s="185" t="s">
        <v>20</v>
      </c>
      <c r="L3" s="185" t="s">
        <v>21</v>
      </c>
      <c r="M3" s="185" t="s">
        <v>22</v>
      </c>
      <c r="N3" s="185" t="s">
        <v>23</v>
      </c>
      <c r="O3" s="185" t="s">
        <v>24</v>
      </c>
      <c r="P3" s="185" t="s">
        <v>25</v>
      </c>
      <c r="Q3" s="185" t="s">
        <v>26</v>
      </c>
      <c r="R3" s="236" t="s">
        <v>112</v>
      </c>
      <c r="S3" s="236" t="s">
        <v>116</v>
      </c>
      <c r="T3" s="286" t="s">
        <v>121</v>
      </c>
      <c r="U3" s="301" t="s">
        <v>126</v>
      </c>
      <c r="V3" s="70" t="s">
        <v>6</v>
      </c>
    </row>
    <row r="4" spans="1:22" ht="18" customHeight="1">
      <c r="A4" s="333" t="s">
        <v>3</v>
      </c>
      <c r="B4" s="293" t="s">
        <v>7</v>
      </c>
      <c r="C4" s="173">
        <v>17</v>
      </c>
      <c r="D4" s="174">
        <v>16</v>
      </c>
      <c r="E4" s="174">
        <v>23</v>
      </c>
      <c r="F4" s="174">
        <v>11</v>
      </c>
      <c r="G4" s="174">
        <v>18</v>
      </c>
      <c r="H4" s="174">
        <v>22</v>
      </c>
      <c r="I4" s="174">
        <v>24</v>
      </c>
      <c r="J4" s="174">
        <v>20</v>
      </c>
      <c r="K4" s="174">
        <f>相談会参加人数!C13</f>
        <v>24</v>
      </c>
      <c r="L4" s="186">
        <f>相談会参加人数!C14</f>
        <v>24</v>
      </c>
      <c r="M4" s="187">
        <f>相談会参加人数!C15</f>
        <v>24</v>
      </c>
      <c r="N4" s="187">
        <v>24</v>
      </c>
      <c r="O4" s="187">
        <v>24</v>
      </c>
      <c r="P4" s="188">
        <v>10</v>
      </c>
      <c r="Q4" s="186">
        <v>6</v>
      </c>
      <c r="R4" s="187">
        <v>14</v>
      </c>
      <c r="S4" s="188">
        <v>22</v>
      </c>
      <c r="T4" s="287">
        <v>14</v>
      </c>
      <c r="U4" s="298">
        <v>12</v>
      </c>
      <c r="V4" s="197">
        <f>SUM(C4:U4)</f>
        <v>349</v>
      </c>
    </row>
    <row r="5" spans="1:22" ht="18" customHeight="1">
      <c r="A5" s="334"/>
      <c r="B5" s="294" t="s">
        <v>29</v>
      </c>
      <c r="C5" s="176">
        <v>80</v>
      </c>
      <c r="D5" s="99">
        <v>38</v>
      </c>
      <c r="E5" s="99">
        <v>83</v>
      </c>
      <c r="F5" s="177">
        <v>31</v>
      </c>
      <c r="G5" s="99">
        <v>113</v>
      </c>
      <c r="H5" s="99">
        <v>95</v>
      </c>
      <c r="I5" s="99">
        <v>94</v>
      </c>
      <c r="J5" s="99">
        <v>114</v>
      </c>
      <c r="K5" s="189">
        <f>相談会参加人数!D13</f>
        <v>174</v>
      </c>
      <c r="L5" s="117">
        <f>相談会参加人数!D14</f>
        <v>146</v>
      </c>
      <c r="M5" s="99">
        <f>相談会参加人数!D15</f>
        <v>146</v>
      </c>
      <c r="N5" s="99">
        <v>127</v>
      </c>
      <c r="O5" s="99">
        <v>82</v>
      </c>
      <c r="P5" s="190">
        <v>37</v>
      </c>
      <c r="Q5" s="114">
        <v>9</v>
      </c>
      <c r="R5" s="98">
        <v>31</v>
      </c>
      <c r="S5" s="190">
        <v>82</v>
      </c>
      <c r="T5" s="288">
        <v>75</v>
      </c>
      <c r="U5" s="299">
        <v>73</v>
      </c>
      <c r="V5" s="198">
        <f>SUM(C5:U5)</f>
        <v>1630</v>
      </c>
    </row>
    <row r="6" spans="1:22" ht="18" customHeight="1" thickBot="1">
      <c r="A6" s="335"/>
      <c r="B6" s="178" t="s">
        <v>30</v>
      </c>
      <c r="C6" s="179">
        <f>C5/C4</f>
        <v>4.7058823529411766</v>
      </c>
      <c r="D6" s="180">
        <f t="shared" ref="D6:L6" si="0">D5/D4</f>
        <v>2.375</v>
      </c>
      <c r="E6" s="180">
        <f t="shared" si="0"/>
        <v>3.6086956521739131</v>
      </c>
      <c r="F6" s="180">
        <f t="shared" si="0"/>
        <v>2.8181818181818183</v>
      </c>
      <c r="G6" s="180">
        <f t="shared" si="0"/>
        <v>6.2777777777777777</v>
      </c>
      <c r="H6" s="180">
        <f t="shared" si="0"/>
        <v>4.3181818181818183</v>
      </c>
      <c r="I6" s="180">
        <f t="shared" si="0"/>
        <v>3.9166666666666665</v>
      </c>
      <c r="J6" s="180">
        <f t="shared" si="0"/>
        <v>5.7</v>
      </c>
      <c r="K6" s="191">
        <f t="shared" ref="K6" si="1">K5/K4</f>
        <v>7.25</v>
      </c>
      <c r="L6" s="191">
        <f t="shared" si="0"/>
        <v>6.083333333333333</v>
      </c>
      <c r="M6" s="180">
        <f t="shared" ref="M6:Q6" si="2">M5/M4</f>
        <v>6.083333333333333</v>
      </c>
      <c r="N6" s="180">
        <f t="shared" si="2"/>
        <v>5.291666666666667</v>
      </c>
      <c r="O6" s="180">
        <f t="shared" si="2"/>
        <v>3.4166666666666665</v>
      </c>
      <c r="P6" s="180">
        <f t="shared" si="2"/>
        <v>3.7</v>
      </c>
      <c r="Q6" s="191">
        <f t="shared" si="2"/>
        <v>1.5</v>
      </c>
      <c r="R6" s="180">
        <f t="shared" ref="R6:V6" si="3">R5/R4</f>
        <v>2.2142857142857144</v>
      </c>
      <c r="S6" s="191">
        <f>S5/S4</f>
        <v>3.7272727272727271</v>
      </c>
      <c r="T6" s="289">
        <f>T5/T4</f>
        <v>5.3571428571428568</v>
      </c>
      <c r="U6" s="289">
        <f>U5/U4</f>
        <v>6.083333333333333</v>
      </c>
      <c r="V6" s="264">
        <f t="shared" si="3"/>
        <v>4.670487106017192</v>
      </c>
    </row>
    <row r="7" spans="1:22" ht="18" customHeight="1">
      <c r="A7" s="336" t="s">
        <v>122</v>
      </c>
      <c r="B7" s="293" t="s">
        <v>7</v>
      </c>
      <c r="C7" s="173">
        <v>10</v>
      </c>
      <c r="D7" s="174">
        <v>6</v>
      </c>
      <c r="E7" s="174">
        <v>12</v>
      </c>
      <c r="F7" s="174">
        <v>12</v>
      </c>
      <c r="G7" s="174">
        <v>21</v>
      </c>
      <c r="H7" s="174">
        <v>23</v>
      </c>
      <c r="I7" s="174">
        <v>23</v>
      </c>
      <c r="J7" s="174">
        <v>24</v>
      </c>
      <c r="K7" s="192">
        <f>相談会参加人数!E13</f>
        <v>24</v>
      </c>
      <c r="L7" s="192">
        <f>相談会参加人数!E14</f>
        <v>24</v>
      </c>
      <c r="M7" s="174">
        <f>相談会参加人数!E15</f>
        <v>24</v>
      </c>
      <c r="N7" s="174">
        <v>24</v>
      </c>
      <c r="O7" s="174">
        <v>24</v>
      </c>
      <c r="P7" s="193">
        <v>21</v>
      </c>
      <c r="Q7" s="192">
        <v>12</v>
      </c>
      <c r="R7" s="174">
        <v>22</v>
      </c>
      <c r="S7" s="193">
        <v>24</v>
      </c>
      <c r="T7" s="207">
        <v>10</v>
      </c>
      <c r="U7" s="300">
        <v>12</v>
      </c>
      <c r="V7" s="197">
        <f>SUM(C7:U7)</f>
        <v>352</v>
      </c>
    </row>
    <row r="8" spans="1:22" ht="18" customHeight="1" thickBot="1">
      <c r="A8" s="337"/>
      <c r="B8" s="175" t="s">
        <v>29</v>
      </c>
      <c r="C8" s="176">
        <v>50</v>
      </c>
      <c r="D8" s="99">
        <v>16</v>
      </c>
      <c r="E8" s="99">
        <v>77</v>
      </c>
      <c r="F8" s="177">
        <v>59</v>
      </c>
      <c r="G8" s="99">
        <v>124</v>
      </c>
      <c r="H8" s="99">
        <v>187</v>
      </c>
      <c r="I8" s="99">
        <v>208</v>
      </c>
      <c r="J8" s="99">
        <v>227</v>
      </c>
      <c r="K8" s="117">
        <f>相談会参加人数!F13</f>
        <v>234</v>
      </c>
      <c r="L8" s="117">
        <f>相談会参加人数!F14</f>
        <v>251</v>
      </c>
      <c r="M8" s="99">
        <f>相談会参加人数!F15</f>
        <v>242</v>
      </c>
      <c r="N8" s="99">
        <v>172</v>
      </c>
      <c r="O8" s="99">
        <v>130</v>
      </c>
      <c r="P8" s="190">
        <v>142</v>
      </c>
      <c r="Q8" s="114">
        <v>56</v>
      </c>
      <c r="R8" s="98">
        <v>71</v>
      </c>
      <c r="S8" s="190">
        <v>75</v>
      </c>
      <c r="T8" s="288">
        <v>43</v>
      </c>
      <c r="U8" s="299">
        <v>53</v>
      </c>
      <c r="V8" s="199">
        <f>SUM(C8:U8)</f>
        <v>2417</v>
      </c>
    </row>
    <row r="9" spans="1:22" ht="18" customHeight="1" thickBot="1">
      <c r="A9" s="338"/>
      <c r="B9" s="178" t="s">
        <v>30</v>
      </c>
      <c r="C9" s="179">
        <f>C8/C7</f>
        <v>5</v>
      </c>
      <c r="D9" s="180">
        <f t="shared" ref="D9:L9" si="4">D8/D7</f>
        <v>2.6666666666666665</v>
      </c>
      <c r="E9" s="180">
        <f t="shared" si="4"/>
        <v>6.416666666666667</v>
      </c>
      <c r="F9" s="180">
        <f t="shared" si="4"/>
        <v>4.916666666666667</v>
      </c>
      <c r="G9" s="180">
        <f t="shared" si="4"/>
        <v>5.9047619047619051</v>
      </c>
      <c r="H9" s="180">
        <f t="shared" si="4"/>
        <v>8.1304347826086953</v>
      </c>
      <c r="I9" s="180">
        <f t="shared" si="4"/>
        <v>9.0434782608695645</v>
      </c>
      <c r="J9" s="180">
        <f t="shared" si="4"/>
        <v>9.4583333333333339</v>
      </c>
      <c r="K9" s="191">
        <f t="shared" ref="K9" si="5">K8/K7</f>
        <v>9.75</v>
      </c>
      <c r="L9" s="191">
        <f t="shared" si="4"/>
        <v>10.458333333333334</v>
      </c>
      <c r="M9" s="180">
        <f t="shared" ref="M9:Q9" si="6">M8/M7</f>
        <v>10.083333333333334</v>
      </c>
      <c r="N9" s="180">
        <f t="shared" si="6"/>
        <v>7.166666666666667</v>
      </c>
      <c r="O9" s="180">
        <f t="shared" si="6"/>
        <v>5.416666666666667</v>
      </c>
      <c r="P9" s="180">
        <f t="shared" si="6"/>
        <v>6.7619047619047619</v>
      </c>
      <c r="Q9" s="191">
        <f t="shared" si="6"/>
        <v>4.666666666666667</v>
      </c>
      <c r="R9" s="180">
        <f t="shared" ref="R9:V9" si="7">R8/R7</f>
        <v>3.2272727272727271</v>
      </c>
      <c r="S9" s="191">
        <f>S8/S7</f>
        <v>3.125</v>
      </c>
      <c r="T9" s="289">
        <f>T8/T7</f>
        <v>4.3</v>
      </c>
      <c r="U9" s="289">
        <f>U8/U7</f>
        <v>4.416666666666667</v>
      </c>
      <c r="V9" s="264">
        <f t="shared" si="7"/>
        <v>6.8664772727272725</v>
      </c>
    </row>
    <row r="10" spans="1:22" ht="18" customHeight="1">
      <c r="A10" s="339" t="s">
        <v>5</v>
      </c>
      <c r="B10" s="293" t="s">
        <v>7</v>
      </c>
      <c r="C10" s="181">
        <v>23</v>
      </c>
      <c r="D10" s="174">
        <v>22</v>
      </c>
      <c r="E10" s="174">
        <v>22</v>
      </c>
      <c r="F10" s="174">
        <v>24</v>
      </c>
      <c r="G10" s="174">
        <v>24</v>
      </c>
      <c r="H10" s="174">
        <v>23</v>
      </c>
      <c r="I10" s="174">
        <v>24</v>
      </c>
      <c r="J10" s="174">
        <v>21</v>
      </c>
      <c r="K10" s="192">
        <f>相談会参加人数!G13</f>
        <v>24</v>
      </c>
      <c r="L10" s="192">
        <f>相談会参加人数!G14</f>
        <v>23</v>
      </c>
      <c r="M10" s="174">
        <f>相談会参加人数!G15</f>
        <v>24</v>
      </c>
      <c r="N10" s="174">
        <v>24</v>
      </c>
      <c r="O10" s="174">
        <v>24</v>
      </c>
      <c r="P10" s="193">
        <v>22</v>
      </c>
      <c r="Q10" s="192">
        <v>8</v>
      </c>
      <c r="R10" s="174">
        <v>21</v>
      </c>
      <c r="S10" s="193">
        <v>24</v>
      </c>
      <c r="T10" s="207">
        <v>6</v>
      </c>
      <c r="U10" s="300">
        <v>12</v>
      </c>
      <c r="V10" s="197">
        <f>SUM(C10:U10)</f>
        <v>395</v>
      </c>
    </row>
    <row r="11" spans="1:22" ht="18" customHeight="1" thickBot="1">
      <c r="A11" s="340"/>
      <c r="B11" s="175" t="s">
        <v>29</v>
      </c>
      <c r="C11" s="176">
        <v>165</v>
      </c>
      <c r="D11" s="99">
        <v>162</v>
      </c>
      <c r="E11" s="99">
        <v>96</v>
      </c>
      <c r="F11" s="177">
        <v>144</v>
      </c>
      <c r="G11" s="99">
        <v>151</v>
      </c>
      <c r="H11" s="99">
        <v>171</v>
      </c>
      <c r="I11" s="101">
        <v>158</v>
      </c>
      <c r="J11" s="101">
        <v>119</v>
      </c>
      <c r="K11" s="105">
        <f>相談会参加人数!H13</f>
        <v>172</v>
      </c>
      <c r="L11" s="105">
        <f>相談会参加人数!H14</f>
        <v>145</v>
      </c>
      <c r="M11" s="101">
        <f>相談会参加人数!H15</f>
        <v>145</v>
      </c>
      <c r="N11" s="101">
        <v>143</v>
      </c>
      <c r="O11" s="101">
        <v>111</v>
      </c>
      <c r="P11" s="194">
        <v>99</v>
      </c>
      <c r="Q11" s="105">
        <v>42</v>
      </c>
      <c r="R11" s="101">
        <v>51</v>
      </c>
      <c r="S11" s="194">
        <v>66</v>
      </c>
      <c r="T11" s="121">
        <v>22</v>
      </c>
      <c r="U11" s="212">
        <v>54</v>
      </c>
      <c r="V11" s="199">
        <f>SUM(C11:U11)</f>
        <v>2216</v>
      </c>
    </row>
    <row r="12" spans="1:22" ht="18" customHeight="1" thickBot="1">
      <c r="A12" s="341"/>
      <c r="B12" s="178" t="s">
        <v>30</v>
      </c>
      <c r="C12" s="179">
        <f>C11/C10</f>
        <v>7.1739130434782608</v>
      </c>
      <c r="D12" s="180">
        <f t="shared" ref="D12:L12" si="8">D11/D10</f>
        <v>7.3636363636363633</v>
      </c>
      <c r="E12" s="180">
        <f t="shared" si="8"/>
        <v>4.3636363636363633</v>
      </c>
      <c r="F12" s="180">
        <f t="shared" si="8"/>
        <v>6</v>
      </c>
      <c r="G12" s="180">
        <f t="shared" si="8"/>
        <v>6.291666666666667</v>
      </c>
      <c r="H12" s="180">
        <f t="shared" si="8"/>
        <v>7.4347826086956523</v>
      </c>
      <c r="I12" s="180">
        <f t="shared" si="8"/>
        <v>6.583333333333333</v>
      </c>
      <c r="J12" s="180">
        <f t="shared" si="8"/>
        <v>5.666666666666667</v>
      </c>
      <c r="K12" s="191">
        <f t="shared" ref="K12" si="9">K11/K10</f>
        <v>7.166666666666667</v>
      </c>
      <c r="L12" s="191">
        <f t="shared" si="8"/>
        <v>6.3043478260869561</v>
      </c>
      <c r="M12" s="180">
        <f t="shared" ref="M12:Q12" si="10">M11/M10</f>
        <v>6.041666666666667</v>
      </c>
      <c r="N12" s="180">
        <f t="shared" si="10"/>
        <v>5.958333333333333</v>
      </c>
      <c r="O12" s="180">
        <f t="shared" si="10"/>
        <v>4.625</v>
      </c>
      <c r="P12" s="180">
        <f t="shared" si="10"/>
        <v>4.5</v>
      </c>
      <c r="Q12" s="191">
        <f t="shared" si="10"/>
        <v>5.25</v>
      </c>
      <c r="R12" s="180">
        <f t="shared" ref="R12:V12" si="11">R11/R10</f>
        <v>2.4285714285714284</v>
      </c>
      <c r="S12" s="191">
        <f>S11/S10</f>
        <v>2.75</v>
      </c>
      <c r="T12" s="289">
        <f>T11/T10</f>
        <v>3.6666666666666665</v>
      </c>
      <c r="U12" s="289">
        <f>U11/U10</f>
        <v>4.5</v>
      </c>
      <c r="V12" s="264">
        <f t="shared" si="11"/>
        <v>5.6101265822784807</v>
      </c>
    </row>
    <row r="13" spans="1:22" ht="20.399999999999999" customHeight="1">
      <c r="A13" s="328" t="s">
        <v>6</v>
      </c>
      <c r="B13" s="295" t="s">
        <v>31</v>
      </c>
      <c r="C13" s="173">
        <f t="shared" ref="C13:L13" si="12">C4+C7+C10</f>
        <v>50</v>
      </c>
      <c r="D13" s="174">
        <f t="shared" si="12"/>
        <v>44</v>
      </c>
      <c r="E13" s="174">
        <f t="shared" si="12"/>
        <v>57</v>
      </c>
      <c r="F13" s="174">
        <f t="shared" si="12"/>
        <v>47</v>
      </c>
      <c r="G13" s="174">
        <f t="shared" si="12"/>
        <v>63</v>
      </c>
      <c r="H13" s="174">
        <f t="shared" si="12"/>
        <v>68</v>
      </c>
      <c r="I13" s="174">
        <f t="shared" si="12"/>
        <v>71</v>
      </c>
      <c r="J13" s="174">
        <f t="shared" si="12"/>
        <v>65</v>
      </c>
      <c r="K13" s="192">
        <f t="shared" ref="K13" si="13">K4+K7+K10</f>
        <v>72</v>
      </c>
      <c r="L13" s="192">
        <f t="shared" si="12"/>
        <v>71</v>
      </c>
      <c r="M13" s="174">
        <f t="shared" ref="M13:Q13" si="14">M4+M7+M10</f>
        <v>72</v>
      </c>
      <c r="N13" s="174">
        <f t="shared" si="14"/>
        <v>72</v>
      </c>
      <c r="O13" s="174">
        <f t="shared" si="14"/>
        <v>72</v>
      </c>
      <c r="P13" s="174">
        <f t="shared" si="14"/>
        <v>53</v>
      </c>
      <c r="Q13" s="192">
        <f t="shared" si="14"/>
        <v>26</v>
      </c>
      <c r="R13" s="174">
        <f t="shared" ref="R13:U13" si="15">R4+R7+R10</f>
        <v>57</v>
      </c>
      <c r="S13" s="174">
        <f t="shared" si="15"/>
        <v>70</v>
      </c>
      <c r="T13" s="207">
        <f t="shared" si="15"/>
        <v>30</v>
      </c>
      <c r="U13" s="207">
        <f t="shared" si="15"/>
        <v>36</v>
      </c>
      <c r="V13" s="197">
        <f>SUM(C13:S13)</f>
        <v>1030</v>
      </c>
    </row>
    <row r="14" spans="1:22" ht="30.6" customHeight="1" thickBot="1">
      <c r="A14" s="329"/>
      <c r="B14" s="178" t="s">
        <v>10</v>
      </c>
      <c r="C14" s="182">
        <f t="shared" ref="C14:L14" si="16">C5+C8+C11</f>
        <v>295</v>
      </c>
      <c r="D14" s="100">
        <f t="shared" si="16"/>
        <v>216</v>
      </c>
      <c r="E14" s="100">
        <f t="shared" si="16"/>
        <v>256</v>
      </c>
      <c r="F14" s="100">
        <f t="shared" si="16"/>
        <v>234</v>
      </c>
      <c r="G14" s="100">
        <f t="shared" si="16"/>
        <v>388</v>
      </c>
      <c r="H14" s="100">
        <f t="shared" si="16"/>
        <v>453</v>
      </c>
      <c r="I14" s="100">
        <f t="shared" si="16"/>
        <v>460</v>
      </c>
      <c r="J14" s="100">
        <f t="shared" si="16"/>
        <v>460</v>
      </c>
      <c r="K14" s="120">
        <f t="shared" ref="K14" si="17">K5+K8+K11</f>
        <v>580</v>
      </c>
      <c r="L14" s="120">
        <f t="shared" si="16"/>
        <v>542</v>
      </c>
      <c r="M14" s="195">
        <f t="shared" ref="M14:Q14" si="18">M5+M8+M11</f>
        <v>533</v>
      </c>
      <c r="N14" s="195">
        <f t="shared" si="18"/>
        <v>442</v>
      </c>
      <c r="O14" s="195">
        <f t="shared" si="18"/>
        <v>323</v>
      </c>
      <c r="P14" s="195">
        <f t="shared" si="18"/>
        <v>278</v>
      </c>
      <c r="Q14" s="120">
        <f t="shared" si="18"/>
        <v>107</v>
      </c>
      <c r="R14" s="100">
        <f t="shared" ref="R14" si="19">R5+R8+R11</f>
        <v>153</v>
      </c>
      <c r="S14" s="120">
        <f>S5+S8+S11</f>
        <v>223</v>
      </c>
      <c r="T14" s="250">
        <f>T5+T8+T11</f>
        <v>140</v>
      </c>
      <c r="U14" s="250">
        <f>U5+U8+U11</f>
        <v>180</v>
      </c>
      <c r="V14" s="198">
        <f>SUM(C14:S14)</f>
        <v>5943</v>
      </c>
    </row>
    <row r="15" spans="1:22" ht="30" customHeight="1" thickBot="1">
      <c r="A15" s="70" t="s">
        <v>32</v>
      </c>
      <c r="B15" s="64" t="s">
        <v>11</v>
      </c>
      <c r="C15" s="183">
        <f t="shared" ref="C15:L15" si="20">C14/C13</f>
        <v>5.9</v>
      </c>
      <c r="D15" s="184">
        <f t="shared" si="20"/>
        <v>4.9090909090909092</v>
      </c>
      <c r="E15" s="184">
        <f t="shared" si="20"/>
        <v>4.4912280701754383</v>
      </c>
      <c r="F15" s="184">
        <f t="shared" si="20"/>
        <v>4.9787234042553195</v>
      </c>
      <c r="G15" s="184">
        <f t="shared" si="20"/>
        <v>6.1587301587301591</v>
      </c>
      <c r="H15" s="184">
        <f t="shared" si="20"/>
        <v>6.6617647058823533</v>
      </c>
      <c r="I15" s="184">
        <f t="shared" si="20"/>
        <v>6.47887323943662</v>
      </c>
      <c r="J15" s="184">
        <f t="shared" si="20"/>
        <v>7.0769230769230766</v>
      </c>
      <c r="K15" s="196">
        <f t="shared" ref="K15" si="21">K14/K13</f>
        <v>8.0555555555555554</v>
      </c>
      <c r="L15" s="196">
        <f t="shared" si="20"/>
        <v>7.6338028169014081</v>
      </c>
      <c r="M15" s="196">
        <f t="shared" ref="M15:V15" si="22">M14/M13</f>
        <v>7.4027777777777777</v>
      </c>
      <c r="N15" s="196">
        <f t="shared" si="22"/>
        <v>6.1388888888888893</v>
      </c>
      <c r="O15" s="196">
        <f t="shared" si="22"/>
        <v>4.4861111111111107</v>
      </c>
      <c r="P15" s="196">
        <f t="shared" si="22"/>
        <v>5.2452830188679247</v>
      </c>
      <c r="Q15" s="196">
        <f t="shared" si="22"/>
        <v>4.115384615384615</v>
      </c>
      <c r="R15" s="184">
        <f t="shared" ref="R15" si="23">R14/R13</f>
        <v>2.6842105263157894</v>
      </c>
      <c r="S15" s="196">
        <f>S14/S13</f>
        <v>3.1857142857142855</v>
      </c>
      <c r="T15" s="227">
        <f>T14/T13</f>
        <v>4.666666666666667</v>
      </c>
      <c r="U15" s="227">
        <f>U14/U13</f>
        <v>5</v>
      </c>
      <c r="V15" s="200">
        <f t="shared" si="22"/>
        <v>5.769902912621359</v>
      </c>
    </row>
  </sheetData>
  <mergeCells count="6">
    <mergeCell ref="A13:A14"/>
    <mergeCell ref="A1:M1"/>
    <mergeCell ref="A3:B3"/>
    <mergeCell ref="A4:A6"/>
    <mergeCell ref="A7:A9"/>
    <mergeCell ref="A10:A12"/>
  </mergeCells>
  <phoneticPr fontId="24"/>
  <printOptions horizontalCentered="1"/>
  <pageMargins left="0.31458333333333299" right="0" top="0.156944444444444" bottom="0.156944444444444" header="0.196527777777778" footer="0.156944444444444"/>
  <pageSetup paperSize="9" scale="96" firstPageNumber="2" orientation="landscape" useFirstPageNumber="1"/>
  <headerFooter>
    <oddFooter>&amp;C&amp;P　　　　パソコン相談会の統計（館別参加者の推移）&amp;R座間市パソコンサポートクラブ</oddFooter>
  </headerFooter>
  <ignoredErrors>
    <ignoredError sqref="V6 V9 V12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58"/>
  <sheetViews>
    <sheetView zoomScaleNormal="100" zoomScaleSheetLayoutView="85" workbookViewId="0">
      <selection activeCell="P2" sqref="P2"/>
    </sheetView>
  </sheetViews>
  <sheetFormatPr defaultColWidth="8.88671875" defaultRowHeight="12"/>
  <cols>
    <col min="1" max="1" width="1.33203125" style="129" customWidth="1"/>
    <col min="2" max="2" width="8" style="129" customWidth="1"/>
    <col min="3" max="15" width="5.88671875" style="129" customWidth="1"/>
    <col min="16" max="16" width="6.6640625" style="129" customWidth="1"/>
    <col min="17" max="17" width="4.44140625" style="129" customWidth="1"/>
    <col min="18" max="18" width="5.88671875" style="129" customWidth="1"/>
    <col min="19" max="16384" width="8.88671875" style="129"/>
  </cols>
  <sheetData>
    <row r="1" spans="2:16">
      <c r="P1" s="151"/>
    </row>
    <row r="2" spans="2:16" ht="19.2">
      <c r="C2" s="130" t="s">
        <v>130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2:16" ht="10.95" customHeight="1">
      <c r="C3" s="131"/>
      <c r="D3" s="131"/>
      <c r="E3" s="131"/>
      <c r="F3" s="131"/>
      <c r="G3" s="131"/>
      <c r="H3" s="131"/>
      <c r="I3" s="153"/>
      <c r="J3" s="131"/>
      <c r="K3" s="154"/>
      <c r="L3" s="131"/>
    </row>
    <row r="4" spans="2:16" ht="15.75" customHeight="1">
      <c r="B4" s="129" t="s">
        <v>33</v>
      </c>
      <c r="N4" s="151"/>
    </row>
    <row r="5" spans="2:16" ht="15.75" customHeight="1">
      <c r="B5" s="132"/>
      <c r="C5" s="133" t="s">
        <v>34</v>
      </c>
      <c r="D5" s="134" t="s">
        <v>35</v>
      </c>
      <c r="E5" s="134" t="s">
        <v>36</v>
      </c>
      <c r="F5" s="134" t="s">
        <v>37</v>
      </c>
      <c r="G5" s="134" t="s">
        <v>38</v>
      </c>
      <c r="H5" s="134" t="s">
        <v>39</v>
      </c>
      <c r="I5" s="134" t="s">
        <v>40</v>
      </c>
      <c r="J5" s="134" t="s">
        <v>41</v>
      </c>
      <c r="K5" s="134" t="s">
        <v>42</v>
      </c>
      <c r="L5" s="134" t="s">
        <v>43</v>
      </c>
      <c r="M5" s="134" t="s">
        <v>44</v>
      </c>
      <c r="N5" s="155" t="s">
        <v>45</v>
      </c>
      <c r="O5" s="135" t="s">
        <v>32</v>
      </c>
      <c r="P5" s="156" t="s">
        <v>46</v>
      </c>
    </row>
    <row r="6" spans="2:16" ht="15.75" customHeight="1">
      <c r="B6" s="135" t="s">
        <v>24</v>
      </c>
      <c r="C6" s="136">
        <v>6</v>
      </c>
      <c r="D6" s="137">
        <v>6</v>
      </c>
      <c r="E6" s="137">
        <v>6</v>
      </c>
      <c r="F6" s="137">
        <v>6</v>
      </c>
      <c r="G6" s="137">
        <v>6</v>
      </c>
      <c r="H6" s="137">
        <v>6</v>
      </c>
      <c r="I6" s="137">
        <v>6</v>
      </c>
      <c r="J6" s="137">
        <v>6</v>
      </c>
      <c r="K6" s="137">
        <v>6</v>
      </c>
      <c r="L6" s="137">
        <v>6</v>
      </c>
      <c r="M6" s="137">
        <v>6</v>
      </c>
      <c r="N6" s="157">
        <v>6</v>
      </c>
      <c r="O6" s="158">
        <f>SUM(C6:N6)</f>
        <v>72</v>
      </c>
      <c r="P6" s="159">
        <f>O6-72</f>
        <v>0</v>
      </c>
    </row>
    <row r="7" spans="2:16" ht="15.75" customHeight="1">
      <c r="B7" s="138" t="s">
        <v>25</v>
      </c>
      <c r="C7" s="139">
        <v>5</v>
      </c>
      <c r="D7" s="140">
        <v>4</v>
      </c>
      <c r="E7" s="141">
        <v>5</v>
      </c>
      <c r="F7" s="141">
        <v>5</v>
      </c>
      <c r="G7" s="141">
        <v>5</v>
      </c>
      <c r="H7" s="141">
        <v>5</v>
      </c>
      <c r="I7" s="141">
        <v>4</v>
      </c>
      <c r="J7" s="141">
        <v>5</v>
      </c>
      <c r="K7" s="141">
        <v>5</v>
      </c>
      <c r="L7" s="141">
        <v>5</v>
      </c>
      <c r="M7" s="141">
        <v>5</v>
      </c>
      <c r="N7" s="160">
        <v>0</v>
      </c>
      <c r="O7" s="161">
        <f t="shared" ref="O7:O8" si="0">SUM(C7:N7)</f>
        <v>53</v>
      </c>
      <c r="P7" s="162">
        <f>O7-72</f>
        <v>-19</v>
      </c>
    </row>
    <row r="8" spans="2:16" ht="15.75" customHeight="1">
      <c r="B8" s="135" t="s">
        <v>26</v>
      </c>
      <c r="C8" s="136">
        <v>0</v>
      </c>
      <c r="D8" s="137">
        <v>0</v>
      </c>
      <c r="E8" s="137">
        <v>0</v>
      </c>
      <c r="F8" s="137">
        <v>0</v>
      </c>
      <c r="G8" s="137">
        <v>0</v>
      </c>
      <c r="H8" s="137">
        <v>3</v>
      </c>
      <c r="I8" s="137">
        <v>6</v>
      </c>
      <c r="J8" s="137">
        <v>5</v>
      </c>
      <c r="K8" s="137">
        <v>6</v>
      </c>
      <c r="L8" s="137">
        <v>2</v>
      </c>
      <c r="M8" s="137">
        <v>2</v>
      </c>
      <c r="N8" s="237">
        <v>2</v>
      </c>
      <c r="O8" s="158">
        <f t="shared" si="0"/>
        <v>26</v>
      </c>
      <c r="P8" s="238">
        <f>O8-72</f>
        <v>-46</v>
      </c>
    </row>
    <row r="9" spans="2:16" ht="15.75" customHeight="1">
      <c r="B9" s="252" t="s">
        <v>112</v>
      </c>
      <c r="C9" s="136">
        <v>6</v>
      </c>
      <c r="D9" s="137">
        <v>4</v>
      </c>
      <c r="E9" s="137">
        <v>5</v>
      </c>
      <c r="F9" s="137">
        <v>5</v>
      </c>
      <c r="G9" s="137">
        <v>3</v>
      </c>
      <c r="H9" s="137">
        <v>0</v>
      </c>
      <c r="I9" s="137">
        <v>6</v>
      </c>
      <c r="J9" s="137">
        <v>6</v>
      </c>
      <c r="K9" s="137">
        <v>6</v>
      </c>
      <c r="L9" s="137">
        <v>6</v>
      </c>
      <c r="M9" s="137">
        <v>4</v>
      </c>
      <c r="N9" s="237">
        <v>6</v>
      </c>
      <c r="O9" s="158">
        <f>SUM(C9:N9)</f>
        <v>57</v>
      </c>
      <c r="P9" s="238">
        <f t="shared" ref="P9:P10" si="1">O9-72</f>
        <v>-15</v>
      </c>
    </row>
    <row r="10" spans="2:16" ht="15.75" customHeight="1">
      <c r="B10" s="156" t="s">
        <v>116</v>
      </c>
      <c r="C10" s="136">
        <v>6</v>
      </c>
      <c r="D10" s="137">
        <v>6</v>
      </c>
      <c r="E10" s="137">
        <v>6</v>
      </c>
      <c r="F10" s="137">
        <v>6</v>
      </c>
      <c r="G10" s="137">
        <v>5</v>
      </c>
      <c r="H10" s="137">
        <v>6</v>
      </c>
      <c r="I10" s="137">
        <v>6</v>
      </c>
      <c r="J10" s="137">
        <v>6</v>
      </c>
      <c r="K10" s="137">
        <v>6</v>
      </c>
      <c r="L10" s="137">
        <v>6</v>
      </c>
      <c r="M10" s="137">
        <v>5</v>
      </c>
      <c r="N10" s="283">
        <v>6</v>
      </c>
      <c r="O10" s="284">
        <f>SUM(C10:N10)</f>
        <v>70</v>
      </c>
      <c r="P10" s="285">
        <f t="shared" si="1"/>
        <v>-2</v>
      </c>
    </row>
    <row r="11" spans="2:16" ht="15.75" customHeight="1">
      <c r="B11" s="145" t="s">
        <v>121</v>
      </c>
      <c r="C11" s="139">
        <v>3</v>
      </c>
      <c r="D11" s="140">
        <v>3</v>
      </c>
      <c r="E11" s="140">
        <v>2</v>
      </c>
      <c r="F11" s="140">
        <v>2</v>
      </c>
      <c r="G11" s="140">
        <v>2</v>
      </c>
      <c r="H11" s="140">
        <v>3</v>
      </c>
      <c r="I11" s="140">
        <v>3</v>
      </c>
      <c r="J11" s="140">
        <v>2</v>
      </c>
      <c r="K11" s="140">
        <v>2</v>
      </c>
      <c r="L11" s="140">
        <v>2</v>
      </c>
      <c r="M11" s="140">
        <v>3</v>
      </c>
      <c r="N11" s="309">
        <v>3</v>
      </c>
      <c r="O11" s="284">
        <f t="shared" ref="O11:O12" si="2">SUM(C11:N11)</f>
        <v>30</v>
      </c>
      <c r="P11" s="311">
        <v>-42</v>
      </c>
    </row>
    <row r="12" spans="2:16" ht="15.75" customHeight="1" thickBot="1">
      <c r="B12" s="265" t="s">
        <v>131</v>
      </c>
      <c r="C12" s="253">
        <v>3</v>
      </c>
      <c r="D12" s="254">
        <v>3</v>
      </c>
      <c r="E12" s="254">
        <v>3</v>
      </c>
      <c r="F12" s="254">
        <v>3</v>
      </c>
      <c r="G12" s="254">
        <v>3</v>
      </c>
      <c r="H12" s="254">
        <v>3</v>
      </c>
      <c r="I12" s="254">
        <v>3</v>
      </c>
      <c r="J12" s="254">
        <v>3</v>
      </c>
      <c r="K12" s="254">
        <v>3</v>
      </c>
      <c r="L12" s="254">
        <v>3</v>
      </c>
      <c r="M12" s="254">
        <v>3</v>
      </c>
      <c r="N12" s="254">
        <v>3</v>
      </c>
      <c r="O12" s="284">
        <f t="shared" si="2"/>
        <v>36</v>
      </c>
      <c r="P12" s="255">
        <f t="shared" ref="P12" si="3">O12-72</f>
        <v>-36</v>
      </c>
    </row>
    <row r="13" spans="2:16" ht="15.75" customHeight="1">
      <c r="B13" s="142" t="s">
        <v>32</v>
      </c>
      <c r="C13" s="143">
        <f t="shared" ref="C13:N13" si="4">SUM(C6:C12)</f>
        <v>29</v>
      </c>
      <c r="D13" s="144">
        <f t="shared" si="4"/>
        <v>26</v>
      </c>
      <c r="E13" s="144">
        <f t="shared" si="4"/>
        <v>27</v>
      </c>
      <c r="F13" s="144">
        <f t="shared" si="4"/>
        <v>27</v>
      </c>
      <c r="G13" s="144">
        <f t="shared" si="4"/>
        <v>24</v>
      </c>
      <c r="H13" s="144">
        <f t="shared" si="4"/>
        <v>26</v>
      </c>
      <c r="I13" s="144">
        <f t="shared" si="4"/>
        <v>34</v>
      </c>
      <c r="J13" s="144">
        <f t="shared" si="4"/>
        <v>33</v>
      </c>
      <c r="K13" s="144">
        <f t="shared" si="4"/>
        <v>34</v>
      </c>
      <c r="L13" s="144">
        <f t="shared" si="4"/>
        <v>30</v>
      </c>
      <c r="M13" s="144">
        <f t="shared" si="4"/>
        <v>28</v>
      </c>
      <c r="N13" s="144">
        <f t="shared" si="4"/>
        <v>26</v>
      </c>
      <c r="O13" s="144">
        <f>SUM(O6:O10)</f>
        <v>278</v>
      </c>
      <c r="P13" s="313"/>
    </row>
    <row r="14" spans="2:16" ht="15.75" customHeight="1"/>
    <row r="15" spans="2:16" ht="15.75" customHeight="1">
      <c r="B15" s="129" t="s">
        <v>47</v>
      </c>
    </row>
    <row r="16" spans="2:16" s="128" customFormat="1" ht="15.75" customHeight="1">
      <c r="B16" s="132"/>
      <c r="C16" s="133" t="s">
        <v>34</v>
      </c>
      <c r="D16" s="134" t="s">
        <v>35</v>
      </c>
      <c r="E16" s="134" t="s">
        <v>36</v>
      </c>
      <c r="F16" s="134" t="s">
        <v>37</v>
      </c>
      <c r="G16" s="134" t="s">
        <v>38</v>
      </c>
      <c r="H16" s="134" t="s">
        <v>39</v>
      </c>
      <c r="I16" s="134" t="s">
        <v>40</v>
      </c>
      <c r="J16" s="134" t="s">
        <v>41</v>
      </c>
      <c r="K16" s="134" t="s">
        <v>42</v>
      </c>
      <c r="L16" s="134" t="s">
        <v>43</v>
      </c>
      <c r="M16" s="134" t="s">
        <v>44</v>
      </c>
      <c r="N16" s="155" t="s">
        <v>45</v>
      </c>
      <c r="O16" s="163" t="s">
        <v>32</v>
      </c>
      <c r="P16" s="147" t="s">
        <v>48</v>
      </c>
    </row>
    <row r="17" spans="2:16" ht="15.75" customHeight="1">
      <c r="B17" s="135" t="s">
        <v>24</v>
      </c>
      <c r="C17" s="136">
        <v>26</v>
      </c>
      <c r="D17" s="137">
        <v>34</v>
      </c>
      <c r="E17" s="137">
        <v>29</v>
      </c>
      <c r="F17" s="137">
        <v>34</v>
      </c>
      <c r="G17" s="137">
        <v>27</v>
      </c>
      <c r="H17" s="137">
        <v>31</v>
      </c>
      <c r="I17" s="137">
        <v>31</v>
      </c>
      <c r="J17" s="137">
        <v>26</v>
      </c>
      <c r="K17" s="137">
        <v>16</v>
      </c>
      <c r="L17" s="137">
        <v>16</v>
      </c>
      <c r="M17" s="137">
        <v>17</v>
      </c>
      <c r="N17" s="157">
        <v>36</v>
      </c>
      <c r="O17" s="164">
        <f t="shared" ref="O17:O21" si="5">SUM(C17:N17)</f>
        <v>323</v>
      </c>
      <c r="P17" s="165">
        <f t="shared" ref="P17:P24" si="6">O17/O6</f>
        <v>4.4861111111111107</v>
      </c>
    </row>
    <row r="18" spans="2:16" ht="15.75" customHeight="1">
      <c r="B18" s="145" t="s">
        <v>25</v>
      </c>
      <c r="C18" s="146">
        <v>24</v>
      </c>
      <c r="D18" s="141">
        <v>15</v>
      </c>
      <c r="E18" s="141">
        <v>30</v>
      </c>
      <c r="F18" s="141">
        <v>26</v>
      </c>
      <c r="G18" s="141">
        <v>31</v>
      </c>
      <c r="H18" s="141">
        <v>30</v>
      </c>
      <c r="I18" s="141">
        <v>17</v>
      </c>
      <c r="J18" s="141">
        <v>30</v>
      </c>
      <c r="K18" s="141">
        <v>31</v>
      </c>
      <c r="L18" s="141">
        <v>25</v>
      </c>
      <c r="M18" s="141">
        <v>19</v>
      </c>
      <c r="N18" s="160">
        <v>0</v>
      </c>
      <c r="O18" s="166">
        <f t="shared" si="5"/>
        <v>278</v>
      </c>
      <c r="P18" s="167">
        <f t="shared" si="6"/>
        <v>5.2452830188679247</v>
      </c>
    </row>
    <row r="19" spans="2:16" ht="15.75" customHeight="1">
      <c r="B19" s="135" t="s">
        <v>26</v>
      </c>
      <c r="C19" s="136">
        <v>0</v>
      </c>
      <c r="D19" s="137">
        <v>0</v>
      </c>
      <c r="E19" s="137">
        <v>0</v>
      </c>
      <c r="F19" s="137">
        <v>0</v>
      </c>
      <c r="G19" s="137">
        <v>0</v>
      </c>
      <c r="H19" s="137">
        <v>9</v>
      </c>
      <c r="I19" s="137">
        <v>31</v>
      </c>
      <c r="J19" s="137">
        <v>16</v>
      </c>
      <c r="K19" s="137">
        <v>22</v>
      </c>
      <c r="L19" s="137">
        <v>11</v>
      </c>
      <c r="M19" s="137">
        <v>11</v>
      </c>
      <c r="N19" s="157">
        <v>7</v>
      </c>
      <c r="O19" s="164">
        <f t="shared" si="5"/>
        <v>107</v>
      </c>
      <c r="P19" s="165">
        <f t="shared" si="6"/>
        <v>4.115384615384615</v>
      </c>
    </row>
    <row r="20" spans="2:16" ht="15.75" customHeight="1">
      <c r="B20" s="252" t="s">
        <v>112</v>
      </c>
      <c r="C20" s="136">
        <v>14</v>
      </c>
      <c r="D20" s="137">
        <v>11</v>
      </c>
      <c r="E20" s="137">
        <v>13</v>
      </c>
      <c r="F20" s="137">
        <v>12</v>
      </c>
      <c r="G20" s="137">
        <v>6</v>
      </c>
      <c r="H20" s="137">
        <v>0</v>
      </c>
      <c r="I20" s="137">
        <v>18</v>
      </c>
      <c r="J20" s="137">
        <v>18</v>
      </c>
      <c r="K20" s="137">
        <v>17</v>
      </c>
      <c r="L20" s="137">
        <v>15</v>
      </c>
      <c r="M20" s="137">
        <v>11</v>
      </c>
      <c r="N20" s="157">
        <v>18</v>
      </c>
      <c r="O20" s="164">
        <f t="shared" si="5"/>
        <v>153</v>
      </c>
      <c r="P20" s="165">
        <f t="shared" si="6"/>
        <v>2.6842105263157894</v>
      </c>
    </row>
    <row r="21" spans="2:16" ht="15.75" customHeight="1">
      <c r="B21" s="156" t="s">
        <v>116</v>
      </c>
      <c r="C21" s="136">
        <v>9</v>
      </c>
      <c r="D21" s="137">
        <v>20</v>
      </c>
      <c r="E21" s="137">
        <v>26</v>
      </c>
      <c r="F21" s="137">
        <v>27</v>
      </c>
      <c r="G21" s="137">
        <v>16</v>
      </c>
      <c r="H21" s="137">
        <v>24</v>
      </c>
      <c r="I21" s="137">
        <v>22</v>
      </c>
      <c r="J21" s="137">
        <v>25</v>
      </c>
      <c r="K21" s="137">
        <v>13</v>
      </c>
      <c r="L21" s="137">
        <v>14</v>
      </c>
      <c r="M21" s="137">
        <v>9</v>
      </c>
      <c r="N21" s="157">
        <v>18</v>
      </c>
      <c r="O21" s="284">
        <f t="shared" si="5"/>
        <v>223</v>
      </c>
      <c r="P21" s="165">
        <f t="shared" si="6"/>
        <v>3.1857142857142855</v>
      </c>
    </row>
    <row r="22" spans="2:16" ht="15.75" customHeight="1">
      <c r="B22" s="145" t="s">
        <v>121</v>
      </c>
      <c r="C22" s="139">
        <v>8</v>
      </c>
      <c r="D22" s="140">
        <v>8</v>
      </c>
      <c r="E22" s="140">
        <v>13</v>
      </c>
      <c r="F22" s="140">
        <v>8</v>
      </c>
      <c r="G22" s="140">
        <v>13</v>
      </c>
      <c r="H22" s="140">
        <v>8</v>
      </c>
      <c r="I22" s="140">
        <v>20</v>
      </c>
      <c r="J22" s="140">
        <v>10</v>
      </c>
      <c r="K22" s="140">
        <v>12</v>
      </c>
      <c r="L22" s="140">
        <v>8</v>
      </c>
      <c r="M22" s="140">
        <v>17</v>
      </c>
      <c r="N22" s="312">
        <v>14</v>
      </c>
      <c r="O22" s="310">
        <v>139</v>
      </c>
      <c r="P22" s="165">
        <f t="shared" si="6"/>
        <v>4.6333333333333337</v>
      </c>
    </row>
    <row r="23" spans="2:16" ht="15.75" customHeight="1" thickBot="1">
      <c r="B23" s="265" t="s">
        <v>131</v>
      </c>
      <c r="C23" s="253">
        <v>14</v>
      </c>
      <c r="D23" s="254">
        <v>15</v>
      </c>
      <c r="E23" s="254">
        <v>13</v>
      </c>
      <c r="F23" s="254">
        <v>12</v>
      </c>
      <c r="G23" s="254">
        <v>16</v>
      </c>
      <c r="H23" s="254">
        <v>14</v>
      </c>
      <c r="I23" s="254">
        <v>17</v>
      </c>
      <c r="J23" s="254">
        <v>16</v>
      </c>
      <c r="K23" s="254">
        <v>15</v>
      </c>
      <c r="L23" s="254">
        <v>13</v>
      </c>
      <c r="M23" s="254">
        <v>21</v>
      </c>
      <c r="N23" s="256">
        <v>14</v>
      </c>
      <c r="O23" s="257">
        <f t="shared" ref="O23" si="7">SUM(C23:N23)</f>
        <v>180</v>
      </c>
      <c r="P23" s="258">
        <f t="shared" si="6"/>
        <v>5</v>
      </c>
    </row>
    <row r="24" spans="2:16" ht="15.75" customHeight="1">
      <c r="B24" s="142" t="s">
        <v>32</v>
      </c>
      <c r="C24" s="143">
        <f t="shared" ref="C24:O24" si="8">SUM(C17:C23)</f>
        <v>95</v>
      </c>
      <c r="D24" s="143">
        <f t="shared" si="8"/>
        <v>103</v>
      </c>
      <c r="E24" s="143">
        <f t="shared" si="8"/>
        <v>124</v>
      </c>
      <c r="F24" s="143">
        <f t="shared" si="8"/>
        <v>119</v>
      </c>
      <c r="G24" s="143">
        <f t="shared" si="8"/>
        <v>109</v>
      </c>
      <c r="H24" s="143">
        <f t="shared" si="8"/>
        <v>116</v>
      </c>
      <c r="I24" s="143">
        <f t="shared" si="8"/>
        <v>156</v>
      </c>
      <c r="J24" s="143">
        <f t="shared" si="8"/>
        <v>141</v>
      </c>
      <c r="K24" s="143">
        <f t="shared" si="8"/>
        <v>126</v>
      </c>
      <c r="L24" s="143">
        <f t="shared" si="8"/>
        <v>102</v>
      </c>
      <c r="M24" s="143">
        <f t="shared" si="8"/>
        <v>105</v>
      </c>
      <c r="N24" s="143">
        <f t="shared" si="8"/>
        <v>107</v>
      </c>
      <c r="O24" s="143">
        <f t="shared" si="8"/>
        <v>1403</v>
      </c>
      <c r="P24" s="314">
        <f t="shared" si="6"/>
        <v>5.0467625899280577</v>
      </c>
    </row>
    <row r="25" spans="2:16" s="128" customFormat="1" ht="15.75" customHeight="1">
      <c r="B25" s="147" t="s">
        <v>49</v>
      </c>
      <c r="C25" s="148">
        <f t="shared" ref="C25:O25" si="9">C24/C13</f>
        <v>3.2758620689655173</v>
      </c>
      <c r="D25" s="149">
        <f t="shared" si="9"/>
        <v>3.9615384615384617</v>
      </c>
      <c r="E25" s="149">
        <f t="shared" si="9"/>
        <v>4.5925925925925926</v>
      </c>
      <c r="F25" s="149">
        <f t="shared" si="9"/>
        <v>4.4074074074074074</v>
      </c>
      <c r="G25" s="149">
        <f t="shared" si="9"/>
        <v>4.541666666666667</v>
      </c>
      <c r="H25" s="149">
        <f t="shared" si="9"/>
        <v>4.4615384615384617</v>
      </c>
      <c r="I25" s="149">
        <f t="shared" si="9"/>
        <v>4.5882352941176467</v>
      </c>
      <c r="J25" s="149">
        <f t="shared" si="9"/>
        <v>4.2727272727272725</v>
      </c>
      <c r="K25" s="149">
        <f t="shared" si="9"/>
        <v>3.7058823529411766</v>
      </c>
      <c r="L25" s="149">
        <f t="shared" si="9"/>
        <v>3.4</v>
      </c>
      <c r="M25" s="149">
        <f t="shared" si="9"/>
        <v>3.75</v>
      </c>
      <c r="N25" s="168">
        <f t="shared" si="9"/>
        <v>4.115384615384615</v>
      </c>
      <c r="O25" s="169">
        <f t="shared" si="9"/>
        <v>5.0467625899280577</v>
      </c>
      <c r="P25" s="170"/>
    </row>
    <row r="26" spans="2:16" ht="15.75" customHeight="1">
      <c r="B26" s="129" t="s">
        <v>50</v>
      </c>
    </row>
    <row r="27" spans="2:16" ht="15.75" customHeight="1"/>
    <row r="52" spans="2:16" ht="28.2" customHeight="1">
      <c r="B52" s="150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2"/>
      <c r="O52" s="342"/>
      <c r="P52" s="342"/>
    </row>
    <row r="53" spans="2:16">
      <c r="B53" s="151"/>
      <c r="C53" s="343"/>
      <c r="D53" s="343"/>
      <c r="E53" s="343"/>
      <c r="F53" s="343"/>
      <c r="G53" s="343"/>
      <c r="H53" s="343"/>
      <c r="I53" s="343"/>
      <c r="J53" s="343"/>
      <c r="K53" s="343"/>
      <c r="L53" s="343"/>
      <c r="M53" s="343"/>
      <c r="N53" s="343"/>
      <c r="O53" s="343"/>
    </row>
    <row r="54" spans="2:16" ht="25.95" customHeight="1">
      <c r="B54" s="150"/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42"/>
      <c r="O54" s="342"/>
      <c r="P54" s="342"/>
    </row>
    <row r="55" spans="2:16" ht="16.2" customHeight="1">
      <c r="B55" s="151"/>
    </row>
    <row r="56" spans="2:16">
      <c r="D56" s="152"/>
    </row>
    <row r="57" spans="2:16" ht="26.4" customHeight="1">
      <c r="B57" s="150"/>
      <c r="C57" s="344"/>
      <c r="D57" s="344"/>
      <c r="E57" s="344"/>
      <c r="F57" s="344"/>
      <c r="G57" s="344"/>
      <c r="H57" s="344"/>
      <c r="I57" s="344"/>
      <c r="J57" s="344"/>
      <c r="K57" s="344"/>
      <c r="L57" s="344"/>
      <c r="M57" s="344"/>
      <c r="N57" s="344"/>
      <c r="O57" s="344"/>
      <c r="P57" s="344"/>
    </row>
    <row r="58" spans="2:16" ht="16.2" customHeight="1">
      <c r="B58" s="150"/>
      <c r="C58" s="342"/>
      <c r="D58" s="342"/>
      <c r="E58" s="342"/>
      <c r="F58" s="342"/>
      <c r="G58" s="342"/>
      <c r="H58" s="342"/>
      <c r="I58" s="342"/>
      <c r="J58" s="342"/>
      <c r="K58" s="342"/>
      <c r="L58" s="342"/>
      <c r="M58" s="342"/>
      <c r="N58" s="342"/>
      <c r="O58" s="342"/>
      <c r="P58" s="342"/>
    </row>
  </sheetData>
  <mergeCells count="5">
    <mergeCell ref="C52:P52"/>
    <mergeCell ref="C53:O53"/>
    <mergeCell ref="C54:P54"/>
    <mergeCell ref="C57:P57"/>
    <mergeCell ref="C58:P58"/>
  </mergeCells>
  <phoneticPr fontId="24"/>
  <pageMargins left="0.43307086614173201" right="0.196850393700787" top="0.47244094488188998" bottom="0.74803149606299202" header="0.31496062992126" footer="0.31496062992126"/>
  <pageSetup paperSize="9" firstPageNumber="3" orientation="portrait" useFirstPageNumber="1" r:id="rId1"/>
  <headerFooter>
    <oddFooter>&amp;C&amp;P　パソコン相談会の統計（月別相談者の傾向）&amp;R座間市パソコンサポートクラブ</oddFooter>
  </headerFooter>
  <ignoredErrors>
    <ignoredError sqref="P1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31"/>
  <sheetViews>
    <sheetView zoomScale="70" zoomScaleNormal="70" workbookViewId="0">
      <selection activeCell="P2" sqref="P2"/>
    </sheetView>
  </sheetViews>
  <sheetFormatPr defaultColWidth="9" defaultRowHeight="13.2"/>
  <cols>
    <col min="1" max="1" width="13.5546875" customWidth="1"/>
    <col min="2" max="16" width="9.21875" customWidth="1"/>
    <col min="17" max="17" width="1.77734375" customWidth="1"/>
    <col min="18" max="18" width="12.88671875"/>
    <col min="19" max="19" width="17.44140625" customWidth="1"/>
    <col min="20" max="20" width="9.109375"/>
  </cols>
  <sheetData>
    <row r="1" spans="1:19" ht="16.2">
      <c r="A1" s="316" t="s">
        <v>51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</row>
    <row r="2" spans="1:19" ht="18" customHeight="1">
      <c r="A2" s="345" t="s">
        <v>52</v>
      </c>
      <c r="B2" s="345"/>
      <c r="C2" s="345"/>
      <c r="D2" s="345"/>
      <c r="E2" s="345"/>
    </row>
    <row r="3" spans="1:19" ht="39.75" customHeight="1" thickBot="1">
      <c r="A3" s="63" t="s">
        <v>2</v>
      </c>
      <c r="B3" s="95" t="s">
        <v>53</v>
      </c>
      <c r="C3" s="96" t="s">
        <v>54</v>
      </c>
      <c r="D3" s="96" t="s">
        <v>55</v>
      </c>
      <c r="E3" s="97" t="s">
        <v>56</v>
      </c>
      <c r="F3" s="97" t="s">
        <v>57</v>
      </c>
      <c r="G3" s="97" t="s">
        <v>58</v>
      </c>
      <c r="H3" s="97" t="s">
        <v>59</v>
      </c>
      <c r="I3" s="97" t="s">
        <v>60</v>
      </c>
      <c r="J3" s="97" t="s">
        <v>61</v>
      </c>
      <c r="K3" s="111" t="s">
        <v>62</v>
      </c>
      <c r="L3" s="96" t="s">
        <v>63</v>
      </c>
      <c r="M3" s="97" t="s">
        <v>64</v>
      </c>
      <c r="N3" s="112" t="s">
        <v>65</v>
      </c>
      <c r="O3" s="113" t="s">
        <v>66</v>
      </c>
      <c r="P3" s="112" t="s">
        <v>67</v>
      </c>
    </row>
    <row r="4" spans="1:19" ht="23.4" customHeight="1">
      <c r="A4" s="88" t="s">
        <v>68</v>
      </c>
      <c r="B4" s="67">
        <v>14</v>
      </c>
      <c r="C4" s="98">
        <v>23</v>
      </c>
      <c r="D4" s="98"/>
      <c r="E4" s="98"/>
      <c r="F4" s="98">
        <v>88</v>
      </c>
      <c r="G4" s="98">
        <v>64</v>
      </c>
      <c r="H4" s="98">
        <v>24</v>
      </c>
      <c r="I4" s="98">
        <v>21</v>
      </c>
      <c r="J4" s="98"/>
      <c r="K4" s="98"/>
      <c r="L4" s="98"/>
      <c r="M4" s="98">
        <v>19</v>
      </c>
      <c r="N4" s="114">
        <v>42</v>
      </c>
      <c r="O4" s="115">
        <f t="shared" ref="O4:O18" si="0">SUM(B4:N4)</f>
        <v>295</v>
      </c>
      <c r="P4" s="116">
        <f>O4/相談会参加人数!J5</f>
        <v>1</v>
      </c>
      <c r="R4" s="239"/>
    </row>
    <row r="5" spans="1:19" ht="23.4" customHeight="1">
      <c r="A5" s="88" t="s">
        <v>69</v>
      </c>
      <c r="B5" s="69">
        <v>12</v>
      </c>
      <c r="C5" s="99">
        <v>20</v>
      </c>
      <c r="D5" s="99"/>
      <c r="E5" s="99"/>
      <c r="F5" s="99">
        <v>64</v>
      </c>
      <c r="G5" s="99">
        <v>40</v>
      </c>
      <c r="H5" s="99">
        <v>13</v>
      </c>
      <c r="I5" s="99">
        <v>16</v>
      </c>
      <c r="J5" s="99"/>
      <c r="K5" s="99"/>
      <c r="L5" s="99"/>
      <c r="M5" s="99">
        <v>19</v>
      </c>
      <c r="N5" s="117">
        <v>32</v>
      </c>
      <c r="O5" s="118">
        <f t="shared" si="0"/>
        <v>216</v>
      </c>
      <c r="P5" s="119">
        <f>O5/相談会参加人数!J6</f>
        <v>1</v>
      </c>
      <c r="R5" s="239"/>
    </row>
    <row r="6" spans="1:19" ht="23.4" customHeight="1">
      <c r="A6" s="88" t="s">
        <v>70</v>
      </c>
      <c r="B6" s="69">
        <v>17</v>
      </c>
      <c r="C6" s="99">
        <v>29</v>
      </c>
      <c r="D6" s="99"/>
      <c r="E6" s="99"/>
      <c r="F6" s="99">
        <v>87</v>
      </c>
      <c r="G6" s="99">
        <v>58</v>
      </c>
      <c r="H6" s="99">
        <v>15</v>
      </c>
      <c r="I6" s="99">
        <v>12</v>
      </c>
      <c r="J6" s="99"/>
      <c r="K6" s="99"/>
      <c r="L6" s="99"/>
      <c r="M6" s="99">
        <v>13</v>
      </c>
      <c r="N6" s="117">
        <v>39</v>
      </c>
      <c r="O6" s="118">
        <f t="shared" si="0"/>
        <v>270</v>
      </c>
      <c r="P6" s="119">
        <f>O6/相談会参加人数!J7</f>
        <v>1.0546875</v>
      </c>
      <c r="R6" s="239"/>
    </row>
    <row r="7" spans="1:19" ht="23.4" customHeight="1">
      <c r="A7" s="88" t="s">
        <v>71</v>
      </c>
      <c r="B7" s="69"/>
      <c r="C7" s="99">
        <v>25</v>
      </c>
      <c r="D7" s="99"/>
      <c r="E7" s="99"/>
      <c r="F7" s="99">
        <v>80</v>
      </c>
      <c r="G7" s="99">
        <v>50</v>
      </c>
      <c r="H7" s="99">
        <v>11</v>
      </c>
      <c r="I7" s="99">
        <v>25</v>
      </c>
      <c r="J7" s="99"/>
      <c r="K7" s="99"/>
      <c r="L7" s="99"/>
      <c r="M7" s="99">
        <v>9</v>
      </c>
      <c r="N7" s="117">
        <v>51</v>
      </c>
      <c r="O7" s="118">
        <f t="shared" si="0"/>
        <v>251</v>
      </c>
      <c r="P7" s="119">
        <f>O7/相談会参加人数!J8</f>
        <v>1.0726495726495726</v>
      </c>
      <c r="R7" s="239"/>
    </row>
    <row r="8" spans="1:19" ht="23.4" customHeight="1">
      <c r="A8" s="88" t="s">
        <v>72</v>
      </c>
      <c r="B8" s="69">
        <v>12</v>
      </c>
      <c r="C8" s="99">
        <v>18</v>
      </c>
      <c r="D8" s="99"/>
      <c r="E8" s="99"/>
      <c r="F8" s="99">
        <v>114</v>
      </c>
      <c r="G8" s="99">
        <v>109</v>
      </c>
      <c r="H8" s="99">
        <v>21</v>
      </c>
      <c r="I8" s="99">
        <v>14</v>
      </c>
      <c r="J8" s="99"/>
      <c r="K8" s="99"/>
      <c r="L8" s="99"/>
      <c r="M8" s="99">
        <v>14</v>
      </c>
      <c r="N8" s="117">
        <v>116</v>
      </c>
      <c r="O8" s="118">
        <f t="shared" si="0"/>
        <v>418</v>
      </c>
      <c r="P8" s="119">
        <f>O8/相談会参加人数!J9</f>
        <v>1.0773195876288659</v>
      </c>
      <c r="R8" s="239"/>
    </row>
    <row r="9" spans="1:19" ht="23.4" customHeight="1">
      <c r="A9" s="88" t="s">
        <v>73</v>
      </c>
      <c r="B9" s="69"/>
      <c r="C9" s="100">
        <v>29</v>
      </c>
      <c r="D9" s="100">
        <v>32</v>
      </c>
      <c r="E9" s="100">
        <v>3</v>
      </c>
      <c r="F9" s="100">
        <v>182</v>
      </c>
      <c r="G9" s="100">
        <v>187</v>
      </c>
      <c r="H9" s="100">
        <v>70</v>
      </c>
      <c r="I9" s="100">
        <v>50</v>
      </c>
      <c r="J9" s="100">
        <v>65</v>
      </c>
      <c r="K9" s="100">
        <v>18</v>
      </c>
      <c r="L9" s="100">
        <v>26</v>
      </c>
      <c r="M9" s="100">
        <v>27</v>
      </c>
      <c r="N9" s="120">
        <v>11</v>
      </c>
      <c r="O9" s="118">
        <f t="shared" si="0"/>
        <v>700</v>
      </c>
      <c r="P9" s="119">
        <f>O9/相談会参加人数!J10</f>
        <v>1.5452538631346577</v>
      </c>
      <c r="R9" s="239"/>
    </row>
    <row r="10" spans="1:19" ht="23.4" customHeight="1">
      <c r="A10" s="89" t="s">
        <v>74</v>
      </c>
      <c r="B10" s="69"/>
      <c r="C10" s="101">
        <v>62</v>
      </c>
      <c r="D10" s="101">
        <v>19</v>
      </c>
      <c r="E10" s="101">
        <v>3</v>
      </c>
      <c r="F10" s="101">
        <v>114</v>
      </c>
      <c r="G10" s="101">
        <v>131</v>
      </c>
      <c r="H10" s="101">
        <v>98</v>
      </c>
      <c r="I10" s="101">
        <v>42</v>
      </c>
      <c r="J10" s="101">
        <v>63</v>
      </c>
      <c r="K10" s="101">
        <v>54</v>
      </c>
      <c r="L10" s="101">
        <v>35</v>
      </c>
      <c r="M10" s="101">
        <v>48</v>
      </c>
      <c r="N10" s="121">
        <v>51</v>
      </c>
      <c r="O10" s="118">
        <f t="shared" si="0"/>
        <v>720</v>
      </c>
      <c r="P10" s="119">
        <f>O10/相談会参加人数!J11</f>
        <v>1.5652173913043479</v>
      </c>
      <c r="R10" s="239"/>
    </row>
    <row r="11" spans="1:19" ht="23.4" customHeight="1">
      <c r="A11" s="89" t="s">
        <v>75</v>
      </c>
      <c r="B11" s="102"/>
      <c r="C11" s="99">
        <v>65</v>
      </c>
      <c r="D11" s="101">
        <v>17</v>
      </c>
      <c r="E11" s="101">
        <v>13</v>
      </c>
      <c r="F11" s="101">
        <v>129</v>
      </c>
      <c r="G11" s="101">
        <v>120</v>
      </c>
      <c r="H11" s="101">
        <v>99</v>
      </c>
      <c r="I11" s="101">
        <v>32</v>
      </c>
      <c r="J11" s="101">
        <v>59</v>
      </c>
      <c r="K11" s="101">
        <v>35</v>
      </c>
      <c r="L11" s="101">
        <v>18</v>
      </c>
      <c r="M11" s="101">
        <v>14</v>
      </c>
      <c r="N11" s="121">
        <v>44</v>
      </c>
      <c r="O11" s="118">
        <f t="shared" si="0"/>
        <v>645</v>
      </c>
      <c r="P11" s="119">
        <f>O11/相談会参加人数!J12</f>
        <v>1.4021739130434783</v>
      </c>
      <c r="R11" s="239"/>
    </row>
    <row r="12" spans="1:19" ht="23.4" customHeight="1">
      <c r="A12" s="89" t="s">
        <v>76</v>
      </c>
      <c r="B12" s="102"/>
      <c r="C12" s="101">
        <v>61</v>
      </c>
      <c r="D12" s="101">
        <v>18</v>
      </c>
      <c r="E12" s="101">
        <v>17</v>
      </c>
      <c r="F12" s="101">
        <v>174</v>
      </c>
      <c r="G12" s="101">
        <v>116</v>
      </c>
      <c r="H12" s="101">
        <v>139</v>
      </c>
      <c r="I12" s="101">
        <v>53</v>
      </c>
      <c r="J12" s="101">
        <v>70</v>
      </c>
      <c r="K12" s="101">
        <v>18</v>
      </c>
      <c r="L12" s="101">
        <v>18</v>
      </c>
      <c r="M12" s="101">
        <v>40</v>
      </c>
      <c r="N12" s="121">
        <v>72</v>
      </c>
      <c r="O12" s="118">
        <f t="shared" si="0"/>
        <v>796</v>
      </c>
      <c r="P12" s="119">
        <f>O12/相談会参加人数!J13</f>
        <v>1.3724137931034484</v>
      </c>
      <c r="R12" s="239"/>
    </row>
    <row r="13" spans="1:19" ht="23.4" customHeight="1">
      <c r="A13" s="89" t="s">
        <v>77</v>
      </c>
      <c r="B13" s="103"/>
      <c r="C13" s="101">
        <v>90</v>
      </c>
      <c r="D13" s="101">
        <v>10</v>
      </c>
      <c r="E13" s="101">
        <v>26</v>
      </c>
      <c r="F13" s="101">
        <v>141</v>
      </c>
      <c r="G13" s="101">
        <v>144</v>
      </c>
      <c r="H13" s="101">
        <v>100</v>
      </c>
      <c r="I13" s="101">
        <v>35</v>
      </c>
      <c r="J13" s="101">
        <v>73</v>
      </c>
      <c r="K13" s="101">
        <v>21</v>
      </c>
      <c r="L13" s="101">
        <v>21</v>
      </c>
      <c r="M13" s="101">
        <v>34</v>
      </c>
      <c r="N13" s="121">
        <v>22</v>
      </c>
      <c r="O13" s="122">
        <f t="shared" si="0"/>
        <v>717</v>
      </c>
      <c r="P13" s="119">
        <f>O13/相談会参加人数!J14</f>
        <v>1.3228782287822878</v>
      </c>
      <c r="R13" s="239"/>
    </row>
    <row r="14" spans="1:19" ht="23.4" customHeight="1">
      <c r="A14" s="89" t="s">
        <v>78</v>
      </c>
      <c r="B14" s="102"/>
      <c r="C14" s="101">
        <v>106</v>
      </c>
      <c r="D14" s="101">
        <v>23</v>
      </c>
      <c r="E14" s="101">
        <v>9</v>
      </c>
      <c r="F14" s="101">
        <v>131</v>
      </c>
      <c r="G14" s="101">
        <v>141</v>
      </c>
      <c r="H14" s="101">
        <v>104</v>
      </c>
      <c r="I14" s="101">
        <v>63</v>
      </c>
      <c r="J14" s="101">
        <v>44</v>
      </c>
      <c r="K14" s="101">
        <v>25</v>
      </c>
      <c r="L14" s="101">
        <v>28</v>
      </c>
      <c r="M14" s="101">
        <v>35</v>
      </c>
      <c r="N14" s="121">
        <v>21</v>
      </c>
      <c r="O14" s="118">
        <f t="shared" si="0"/>
        <v>730</v>
      </c>
      <c r="P14" s="119">
        <f>O14/相談会参加人数!J15</f>
        <v>1.3696060037523452</v>
      </c>
      <c r="R14" s="239"/>
    </row>
    <row r="15" spans="1:19" ht="23.4" customHeight="1">
      <c r="A15" s="88" t="s">
        <v>79</v>
      </c>
      <c r="B15" s="104"/>
      <c r="C15" s="105">
        <v>68</v>
      </c>
      <c r="D15" s="105">
        <v>23</v>
      </c>
      <c r="E15" s="105">
        <v>6</v>
      </c>
      <c r="F15" s="105">
        <v>77</v>
      </c>
      <c r="G15" s="105">
        <v>81</v>
      </c>
      <c r="H15" s="105">
        <v>88</v>
      </c>
      <c r="I15" s="105">
        <v>57</v>
      </c>
      <c r="J15" s="105">
        <v>43</v>
      </c>
      <c r="K15" s="105">
        <v>55</v>
      </c>
      <c r="L15" s="105">
        <v>32</v>
      </c>
      <c r="M15" s="105">
        <v>30</v>
      </c>
      <c r="N15" s="121">
        <v>43</v>
      </c>
      <c r="O15" s="118">
        <f t="shared" si="0"/>
        <v>603</v>
      </c>
      <c r="P15" s="119">
        <f>O15/相談会参加人数!J16</f>
        <v>1.3642533936651584</v>
      </c>
      <c r="R15" s="239"/>
      <c r="S15" s="127"/>
    </row>
    <row r="16" spans="1:19" ht="23.4" customHeight="1">
      <c r="A16" s="89" t="s">
        <v>80</v>
      </c>
      <c r="B16" s="102"/>
      <c r="C16" s="105">
        <v>54</v>
      </c>
      <c r="D16" s="105">
        <v>18</v>
      </c>
      <c r="E16" s="105">
        <v>6</v>
      </c>
      <c r="F16" s="105">
        <v>48</v>
      </c>
      <c r="G16" s="105">
        <v>92</v>
      </c>
      <c r="H16" s="105">
        <v>74</v>
      </c>
      <c r="I16" s="105">
        <v>43</v>
      </c>
      <c r="J16" s="105">
        <v>29</v>
      </c>
      <c r="K16" s="105">
        <v>36</v>
      </c>
      <c r="L16" s="105">
        <v>15</v>
      </c>
      <c r="M16" s="105">
        <v>28</v>
      </c>
      <c r="N16" s="121">
        <v>23</v>
      </c>
      <c r="O16" s="123">
        <f t="shared" si="0"/>
        <v>466</v>
      </c>
      <c r="P16" s="119">
        <f>O16/相談会参加人数!J17</f>
        <v>1.4427244582043344</v>
      </c>
      <c r="R16" s="239"/>
    </row>
    <row r="17" spans="1:26" ht="23.4" customHeight="1">
      <c r="A17" s="88" t="s">
        <v>81</v>
      </c>
      <c r="B17" s="106"/>
      <c r="C17" s="107">
        <v>43</v>
      </c>
      <c r="D17" s="107">
        <v>13</v>
      </c>
      <c r="E17" s="107">
        <v>4</v>
      </c>
      <c r="F17" s="107">
        <v>52</v>
      </c>
      <c r="G17" s="107">
        <v>105</v>
      </c>
      <c r="H17" s="107">
        <v>39</v>
      </c>
      <c r="I17" s="107">
        <v>26</v>
      </c>
      <c r="J17" s="107">
        <v>23</v>
      </c>
      <c r="K17" s="107">
        <v>23</v>
      </c>
      <c r="L17" s="107">
        <v>13</v>
      </c>
      <c r="M17" s="107">
        <v>10</v>
      </c>
      <c r="N17" s="107">
        <v>51</v>
      </c>
      <c r="O17" s="123">
        <f t="shared" si="0"/>
        <v>402</v>
      </c>
      <c r="P17" s="119">
        <f>O17/相談会参加人数!J18</f>
        <v>1.4460431654676258</v>
      </c>
      <c r="R17" s="239"/>
    </row>
    <row r="18" spans="1:26" ht="23.4" customHeight="1">
      <c r="A18" s="88" t="s">
        <v>82</v>
      </c>
      <c r="B18" s="108"/>
      <c r="C18" s="105">
        <v>7</v>
      </c>
      <c r="D18" s="105">
        <v>0</v>
      </c>
      <c r="E18" s="105">
        <v>5</v>
      </c>
      <c r="F18" s="105">
        <v>15</v>
      </c>
      <c r="G18" s="105">
        <v>34</v>
      </c>
      <c r="H18" s="105">
        <v>36</v>
      </c>
      <c r="I18" s="105">
        <v>9</v>
      </c>
      <c r="J18" s="105">
        <v>10</v>
      </c>
      <c r="K18" s="105">
        <v>2</v>
      </c>
      <c r="L18" s="105">
        <v>3</v>
      </c>
      <c r="M18" s="105">
        <v>5</v>
      </c>
      <c r="N18" s="105">
        <v>30</v>
      </c>
      <c r="O18" s="123">
        <f t="shared" si="0"/>
        <v>156</v>
      </c>
      <c r="P18" s="119">
        <f>O18/相談会参加人数!J19</f>
        <v>1.4579439252336448</v>
      </c>
      <c r="R18" s="239"/>
      <c r="S18" s="94"/>
      <c r="T18" s="94"/>
      <c r="U18" s="94"/>
      <c r="V18" s="94"/>
      <c r="W18" s="94"/>
      <c r="X18" s="94"/>
      <c r="Y18" s="94"/>
      <c r="Z18" s="94"/>
    </row>
    <row r="19" spans="1:26" ht="23.4" customHeight="1">
      <c r="A19" s="259" t="s">
        <v>114</v>
      </c>
      <c r="B19" s="104"/>
      <c r="C19" s="105">
        <v>28</v>
      </c>
      <c r="D19" s="105">
        <v>11</v>
      </c>
      <c r="E19" s="105">
        <v>5</v>
      </c>
      <c r="F19" s="105">
        <v>31</v>
      </c>
      <c r="G19" s="105">
        <v>24</v>
      </c>
      <c r="H19" s="105">
        <v>69</v>
      </c>
      <c r="I19" s="105">
        <v>17</v>
      </c>
      <c r="J19" s="105">
        <v>5</v>
      </c>
      <c r="K19" s="105">
        <v>13</v>
      </c>
      <c r="L19" s="105">
        <v>10</v>
      </c>
      <c r="M19" s="105">
        <v>12</v>
      </c>
      <c r="N19" s="105">
        <v>11</v>
      </c>
      <c r="O19" s="123">
        <f t="shared" ref="O19" si="1">SUM(B19:N19)</f>
        <v>236</v>
      </c>
      <c r="P19" s="119">
        <f>O19/相談会参加人数!J20</f>
        <v>1.542483660130719</v>
      </c>
      <c r="R19" s="239"/>
    </row>
    <row r="20" spans="1:26" ht="23.4" customHeight="1">
      <c r="A20" s="88" t="s">
        <v>118</v>
      </c>
      <c r="B20" s="104"/>
      <c r="C20" s="105">
        <v>49</v>
      </c>
      <c r="D20" s="105">
        <v>11</v>
      </c>
      <c r="E20" s="105">
        <v>4</v>
      </c>
      <c r="F20" s="105">
        <v>57</v>
      </c>
      <c r="G20" s="105">
        <v>51</v>
      </c>
      <c r="H20" s="105">
        <v>89</v>
      </c>
      <c r="I20" s="105">
        <v>18</v>
      </c>
      <c r="J20" s="105">
        <v>17</v>
      </c>
      <c r="K20" s="105">
        <v>7</v>
      </c>
      <c r="L20" s="105">
        <v>7</v>
      </c>
      <c r="M20" s="105">
        <v>1</v>
      </c>
      <c r="N20" s="105">
        <v>29</v>
      </c>
      <c r="O20" s="123">
        <f t="shared" ref="O20" si="2">SUM(B20:N20)</f>
        <v>340</v>
      </c>
      <c r="P20" s="119">
        <f>O20/相談会参加人数!J21</f>
        <v>1.5246636771300448</v>
      </c>
      <c r="R20" s="239"/>
    </row>
    <row r="21" spans="1:26" ht="23.4" customHeight="1">
      <c r="A21" s="88" t="s">
        <v>119</v>
      </c>
      <c r="B21" s="104"/>
      <c r="C21" s="105">
        <v>29</v>
      </c>
      <c r="D21" s="105">
        <v>7</v>
      </c>
      <c r="E21" s="105">
        <v>3</v>
      </c>
      <c r="F21" s="105">
        <v>34</v>
      </c>
      <c r="G21" s="105">
        <v>35</v>
      </c>
      <c r="H21" s="105">
        <v>23</v>
      </c>
      <c r="I21" s="105">
        <v>15</v>
      </c>
      <c r="J21" s="105">
        <v>10</v>
      </c>
      <c r="K21" s="105">
        <v>4</v>
      </c>
      <c r="L21" s="105">
        <v>6</v>
      </c>
      <c r="M21" s="105">
        <v>10</v>
      </c>
      <c r="N21" s="105">
        <v>27</v>
      </c>
      <c r="O21" s="123">
        <f t="shared" ref="O21" si="3">SUM(B21:N21)</f>
        <v>203</v>
      </c>
      <c r="P21" s="119">
        <f>O21/相談会参加人数!J22</f>
        <v>1.45</v>
      </c>
      <c r="R21" s="239"/>
    </row>
    <row r="22" spans="1:26" ht="23.4" customHeight="1" thickBot="1">
      <c r="A22" s="280" t="s">
        <v>132</v>
      </c>
      <c r="B22" s="281"/>
      <c r="C22" s="282">
        <v>45</v>
      </c>
      <c r="D22" s="282">
        <v>9</v>
      </c>
      <c r="E22" s="282">
        <v>5</v>
      </c>
      <c r="F22" s="282">
        <v>51</v>
      </c>
      <c r="G22" s="282">
        <v>70</v>
      </c>
      <c r="H22" s="282">
        <v>34</v>
      </c>
      <c r="I22" s="282">
        <v>27</v>
      </c>
      <c r="J22" s="282">
        <v>12</v>
      </c>
      <c r="K22" s="282">
        <v>9</v>
      </c>
      <c r="L22" s="282">
        <v>10</v>
      </c>
      <c r="M22" s="282">
        <v>10</v>
      </c>
      <c r="N22" s="251">
        <v>35</v>
      </c>
      <c r="O22" s="123">
        <f t="shared" ref="O22" si="4">SUM(B22:N22)</f>
        <v>317</v>
      </c>
      <c r="P22" s="119">
        <f>O22/相談会参加人数!J23</f>
        <v>1.7611111111111111</v>
      </c>
      <c r="R22" s="239"/>
    </row>
    <row r="23" spans="1:26" ht="23.4" customHeight="1" thickBot="1">
      <c r="A23" s="70" t="s">
        <v>6</v>
      </c>
      <c r="B23" s="109">
        <f>SUM(B4:B22)</f>
        <v>55</v>
      </c>
      <c r="C23" s="109">
        <f t="shared" ref="C23:N23" si="5">SUM(C4:C22)</f>
        <v>851</v>
      </c>
      <c r="D23" s="109">
        <f t="shared" si="5"/>
        <v>211</v>
      </c>
      <c r="E23" s="109">
        <f t="shared" si="5"/>
        <v>109</v>
      </c>
      <c r="F23" s="109">
        <f t="shared" si="5"/>
        <v>1669</v>
      </c>
      <c r="G23" s="109">
        <f t="shared" si="5"/>
        <v>1652</v>
      </c>
      <c r="H23" s="109">
        <f t="shared" si="5"/>
        <v>1146</v>
      </c>
      <c r="I23" s="109">
        <f t="shared" si="5"/>
        <v>575</v>
      </c>
      <c r="J23" s="109">
        <f t="shared" si="5"/>
        <v>523</v>
      </c>
      <c r="K23" s="109">
        <f t="shared" si="5"/>
        <v>320</v>
      </c>
      <c r="L23" s="109">
        <f t="shared" si="5"/>
        <v>242</v>
      </c>
      <c r="M23" s="109">
        <f t="shared" si="5"/>
        <v>378</v>
      </c>
      <c r="N23" s="109">
        <f t="shared" si="5"/>
        <v>750</v>
      </c>
      <c r="O23" s="124">
        <f>SUM(O4:O22)</f>
        <v>8481</v>
      </c>
      <c r="P23" s="240">
        <f>O23/相談会参加人数!J24</f>
        <v>1.354143381765927</v>
      </c>
    </row>
    <row r="24" spans="1:26" ht="18" customHeight="1">
      <c r="A24" s="110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125"/>
      <c r="P24" s="126"/>
    </row>
    <row r="25" spans="1:26" ht="18" customHeight="1">
      <c r="A25" s="72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125"/>
      <c r="P25" s="126"/>
    </row>
    <row r="26" spans="1:26" ht="18" customHeight="1">
      <c r="A26" s="7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125"/>
      <c r="P26" s="126"/>
    </row>
    <row r="27" spans="1:26" ht="20.100000000000001" customHeight="1"/>
    <row r="28" spans="1:26" ht="20.100000000000001" customHeight="1"/>
    <row r="29" spans="1:26" ht="20.100000000000001" customHeight="1"/>
    <row r="30" spans="1:26" ht="20.100000000000001" customHeight="1"/>
    <row r="31" spans="1:26" ht="20.100000000000001" customHeight="1"/>
  </sheetData>
  <mergeCells count="2">
    <mergeCell ref="A1:P1"/>
    <mergeCell ref="A2:E2"/>
  </mergeCells>
  <phoneticPr fontId="24"/>
  <printOptions horizontalCentered="1"/>
  <pageMargins left="0.70833333333333304" right="0.70833333333333304" top="0.156944444444444" bottom="0.39305555555555599" header="0.196527777777778" footer="0.118055555555556"/>
  <pageSetup paperSize="9" scale="77" firstPageNumber="4" orientation="landscape" useFirstPageNumber="1" r:id="rId1"/>
  <headerFooter>
    <oddFooter>&amp;C&amp;P　　　　パソコン相談会統計（相談内容と件数）&amp;R座間市パソコンサポートクラブ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P56"/>
  <sheetViews>
    <sheetView zoomScale="70" zoomScaleNormal="70" workbookViewId="0">
      <selection activeCell="Q1" sqref="Q1"/>
    </sheetView>
  </sheetViews>
  <sheetFormatPr defaultColWidth="9" defaultRowHeight="13.2"/>
  <cols>
    <col min="1" max="1" width="7.6640625" customWidth="1"/>
    <col min="2" max="2" width="14.33203125" customWidth="1"/>
    <col min="3" max="15" width="8.88671875" customWidth="1"/>
    <col min="16" max="16" width="1.77734375" customWidth="1"/>
    <col min="17" max="30" width="4.77734375" customWidth="1"/>
  </cols>
  <sheetData>
    <row r="1" spans="1:42" ht="19.2">
      <c r="B1" s="346" t="s">
        <v>83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</row>
    <row r="3" spans="1:42" ht="29.25" customHeight="1">
      <c r="B3" t="s">
        <v>84</v>
      </c>
    </row>
    <row r="4" spans="1:42" ht="9" customHeight="1"/>
    <row r="5" spans="1:42" ht="39.75" customHeight="1" thickBot="1">
      <c r="B5" s="63" t="s">
        <v>2</v>
      </c>
      <c r="C5" s="87" t="s">
        <v>53</v>
      </c>
      <c r="D5" s="74" t="s">
        <v>54</v>
      </c>
      <c r="E5" s="75" t="s">
        <v>55</v>
      </c>
      <c r="F5" s="74" t="s">
        <v>56</v>
      </c>
      <c r="G5" s="75" t="s">
        <v>57</v>
      </c>
      <c r="H5" s="74" t="s">
        <v>58</v>
      </c>
      <c r="I5" s="75" t="s">
        <v>59</v>
      </c>
      <c r="J5" s="74" t="s">
        <v>60</v>
      </c>
      <c r="K5" s="65" t="s">
        <v>61</v>
      </c>
      <c r="L5" s="83" t="s">
        <v>62</v>
      </c>
      <c r="M5" s="74" t="s">
        <v>63</v>
      </c>
      <c r="N5" s="75" t="s">
        <v>64</v>
      </c>
      <c r="O5" s="74" t="s">
        <v>65</v>
      </c>
    </row>
    <row r="6" spans="1:42" ht="22.2" customHeight="1">
      <c r="A6">
        <v>1</v>
      </c>
      <c r="B6" s="88" t="s">
        <v>68</v>
      </c>
      <c r="C6" s="76">
        <v>0.05</v>
      </c>
      <c r="D6" s="76">
        <v>0.08</v>
      </c>
      <c r="E6" s="76">
        <v>0</v>
      </c>
      <c r="F6" s="76">
        <v>0</v>
      </c>
      <c r="G6" s="76">
        <v>0.3</v>
      </c>
      <c r="H6" s="76">
        <v>0.22</v>
      </c>
      <c r="I6" s="76">
        <v>0.08</v>
      </c>
      <c r="J6" s="76">
        <v>7.0000000000000007E-2</v>
      </c>
      <c r="K6" s="76">
        <v>0</v>
      </c>
      <c r="L6" s="76">
        <v>0</v>
      </c>
      <c r="M6" s="76">
        <v>0</v>
      </c>
      <c r="N6" s="76">
        <v>0.06</v>
      </c>
      <c r="O6" s="84">
        <v>0.14000000000000001</v>
      </c>
    </row>
    <row r="7" spans="1:42" ht="22.2" customHeight="1">
      <c r="A7">
        <v>2</v>
      </c>
      <c r="B7" s="88" t="s">
        <v>69</v>
      </c>
      <c r="C7" s="76">
        <v>0.06</v>
      </c>
      <c r="D7" s="76">
        <v>0.09</v>
      </c>
      <c r="E7" s="76">
        <v>0</v>
      </c>
      <c r="F7" s="76">
        <v>0</v>
      </c>
      <c r="G7" s="76">
        <v>0.3</v>
      </c>
      <c r="H7" s="76">
        <v>0.19</v>
      </c>
      <c r="I7" s="76">
        <v>0.06</v>
      </c>
      <c r="J7" s="76">
        <v>7.0000000000000007E-2</v>
      </c>
      <c r="K7" s="76">
        <v>0</v>
      </c>
      <c r="L7" s="76">
        <v>0</v>
      </c>
      <c r="M7" s="76">
        <v>0</v>
      </c>
      <c r="N7" s="76">
        <v>0.09</v>
      </c>
      <c r="O7" s="84">
        <v>0.15</v>
      </c>
    </row>
    <row r="8" spans="1:42" ht="22.2" customHeight="1">
      <c r="A8">
        <v>3</v>
      </c>
      <c r="B8" s="88" t="s">
        <v>70</v>
      </c>
      <c r="C8" s="76">
        <v>0.06</v>
      </c>
      <c r="D8" s="76">
        <v>0.11</v>
      </c>
      <c r="E8" s="76">
        <v>0</v>
      </c>
      <c r="F8" s="76">
        <v>0</v>
      </c>
      <c r="G8" s="76">
        <v>0.32</v>
      </c>
      <c r="H8" s="76">
        <v>0.21</v>
      </c>
      <c r="I8" s="76">
        <v>0.06</v>
      </c>
      <c r="J8" s="76">
        <v>0.04</v>
      </c>
      <c r="K8" s="76">
        <v>0</v>
      </c>
      <c r="L8" s="76">
        <v>0</v>
      </c>
      <c r="M8" s="76">
        <v>0</v>
      </c>
      <c r="N8" s="76">
        <v>0.05</v>
      </c>
      <c r="O8" s="84">
        <v>0.14000000000000001</v>
      </c>
    </row>
    <row r="9" spans="1:42" ht="22.2" customHeight="1">
      <c r="A9">
        <v>4</v>
      </c>
      <c r="B9" s="88" t="s">
        <v>71</v>
      </c>
      <c r="C9" s="76">
        <v>0</v>
      </c>
      <c r="D9" s="76">
        <v>0.1</v>
      </c>
      <c r="E9" s="76">
        <v>0</v>
      </c>
      <c r="F9" s="76">
        <v>0</v>
      </c>
      <c r="G9" s="76">
        <v>0.32</v>
      </c>
      <c r="H9" s="76">
        <v>0.2</v>
      </c>
      <c r="I9" s="76">
        <v>0.04</v>
      </c>
      <c r="J9" s="76">
        <v>0.1</v>
      </c>
      <c r="K9" s="76">
        <v>0</v>
      </c>
      <c r="L9" s="76">
        <v>0</v>
      </c>
      <c r="M9" s="76">
        <v>0</v>
      </c>
      <c r="N9" s="76">
        <v>0.04</v>
      </c>
      <c r="O9" s="84">
        <v>0.2</v>
      </c>
      <c r="AE9" s="266"/>
      <c r="AF9" s="266"/>
      <c r="AG9" s="266"/>
      <c r="AH9" s="266"/>
      <c r="AI9" s="266"/>
      <c r="AJ9" s="266"/>
      <c r="AK9" s="266"/>
      <c r="AL9" s="266"/>
      <c r="AM9" s="266"/>
      <c r="AN9" s="266"/>
      <c r="AO9" s="266"/>
      <c r="AP9" s="266"/>
    </row>
    <row r="10" spans="1:42" ht="22.2" customHeight="1">
      <c r="A10">
        <v>5</v>
      </c>
      <c r="B10" s="88" t="s">
        <v>72</v>
      </c>
      <c r="C10" s="76">
        <v>0.03</v>
      </c>
      <c r="D10" s="76">
        <v>0.04</v>
      </c>
      <c r="E10" s="76">
        <v>0</v>
      </c>
      <c r="F10" s="76">
        <v>0</v>
      </c>
      <c r="G10" s="76">
        <v>0.27</v>
      </c>
      <c r="H10" s="76">
        <v>0.26</v>
      </c>
      <c r="I10" s="76">
        <v>0.05</v>
      </c>
      <c r="J10" s="76">
        <v>0.03</v>
      </c>
      <c r="K10" s="76">
        <v>0</v>
      </c>
      <c r="L10" s="76">
        <v>0</v>
      </c>
      <c r="M10" s="76">
        <v>0</v>
      </c>
      <c r="N10" s="76">
        <v>0.03</v>
      </c>
      <c r="O10" s="84">
        <v>0.28000000000000003</v>
      </c>
      <c r="AE10" s="266"/>
    </row>
    <row r="11" spans="1:42" ht="22.2" customHeight="1">
      <c r="A11">
        <v>6</v>
      </c>
      <c r="B11" s="88" t="s">
        <v>73</v>
      </c>
      <c r="C11" s="76">
        <v>0</v>
      </c>
      <c r="D11" s="76">
        <v>0.04</v>
      </c>
      <c r="E11" s="76">
        <v>0.05</v>
      </c>
      <c r="F11" s="76">
        <v>0</v>
      </c>
      <c r="G11" s="76">
        <v>0.26</v>
      </c>
      <c r="H11" s="76">
        <v>0.27</v>
      </c>
      <c r="I11" s="76">
        <v>0.1</v>
      </c>
      <c r="J11" s="76">
        <v>7.0000000000000007E-2</v>
      </c>
      <c r="K11" s="76">
        <v>0.09</v>
      </c>
      <c r="L11" s="76">
        <v>0.03</v>
      </c>
      <c r="M11" s="76">
        <v>0.04</v>
      </c>
      <c r="N11" s="76">
        <v>0.04</v>
      </c>
      <c r="O11" s="84">
        <v>0.02</v>
      </c>
      <c r="AE11" s="266"/>
      <c r="AF11" s="266"/>
      <c r="AG11" s="266"/>
      <c r="AH11" s="266"/>
      <c r="AI11" s="266"/>
      <c r="AJ11" s="266"/>
      <c r="AK11" s="266"/>
      <c r="AL11" s="266"/>
      <c r="AM11" s="266"/>
      <c r="AN11" s="266"/>
      <c r="AO11" s="266"/>
      <c r="AP11" s="266"/>
    </row>
    <row r="12" spans="1:42" ht="22.2" customHeight="1">
      <c r="A12">
        <v>7</v>
      </c>
      <c r="B12" s="89" t="s">
        <v>74</v>
      </c>
      <c r="C12" s="76">
        <v>0</v>
      </c>
      <c r="D12" s="76">
        <v>0.09</v>
      </c>
      <c r="E12" s="76">
        <v>0.03</v>
      </c>
      <c r="F12" s="76">
        <v>0</v>
      </c>
      <c r="G12" s="76">
        <v>0.16</v>
      </c>
      <c r="H12" s="76">
        <v>0.18</v>
      </c>
      <c r="I12" s="76">
        <v>0.14000000000000001</v>
      </c>
      <c r="J12" s="76">
        <v>0.06</v>
      </c>
      <c r="K12" s="76">
        <v>0.09</v>
      </c>
      <c r="L12" s="76">
        <v>0.08</v>
      </c>
      <c r="M12" s="76">
        <v>0.05</v>
      </c>
      <c r="N12" s="76">
        <v>7.0000000000000007E-2</v>
      </c>
      <c r="O12" s="84">
        <v>7.0000000000000007E-2</v>
      </c>
    </row>
    <row r="13" spans="1:42" ht="22.2" customHeight="1">
      <c r="A13">
        <v>8</v>
      </c>
      <c r="B13" s="68" t="s">
        <v>75</v>
      </c>
      <c r="C13" s="76">
        <v>0</v>
      </c>
      <c r="D13" s="76">
        <v>0.1</v>
      </c>
      <c r="E13" s="76">
        <v>0.03</v>
      </c>
      <c r="F13" s="76">
        <v>0.02</v>
      </c>
      <c r="G13" s="76">
        <v>0.2</v>
      </c>
      <c r="H13" s="76">
        <v>0.19</v>
      </c>
      <c r="I13" s="76">
        <v>0.15</v>
      </c>
      <c r="J13" s="76">
        <v>0.05</v>
      </c>
      <c r="K13" s="76">
        <v>0.09</v>
      </c>
      <c r="L13" s="76">
        <v>0.05</v>
      </c>
      <c r="M13" s="76">
        <v>0.03</v>
      </c>
      <c r="N13" s="76">
        <v>0.02</v>
      </c>
      <c r="O13" s="84">
        <v>7.0000000000000007E-2</v>
      </c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266"/>
      <c r="AP13" s="266"/>
    </row>
    <row r="14" spans="1:42" ht="22.2" customHeight="1">
      <c r="A14">
        <v>9</v>
      </c>
      <c r="B14" s="68" t="s">
        <v>76</v>
      </c>
      <c r="C14" s="76">
        <v>0</v>
      </c>
      <c r="D14" s="76">
        <v>0.08</v>
      </c>
      <c r="E14" s="76">
        <v>0.02</v>
      </c>
      <c r="F14" s="76">
        <v>0.02</v>
      </c>
      <c r="G14" s="76">
        <v>0.22</v>
      </c>
      <c r="H14" s="76">
        <v>0.15</v>
      </c>
      <c r="I14" s="76">
        <v>0.17</v>
      </c>
      <c r="J14" s="76">
        <v>7.0000000000000007E-2</v>
      </c>
      <c r="K14" s="76">
        <v>0.09</v>
      </c>
      <c r="L14" s="76">
        <v>0.02</v>
      </c>
      <c r="M14" s="76">
        <v>0.02</v>
      </c>
      <c r="N14" s="76">
        <v>0.05</v>
      </c>
      <c r="O14" s="84">
        <v>0.09</v>
      </c>
    </row>
    <row r="15" spans="1:42" ht="22.2" customHeight="1">
      <c r="A15">
        <v>10</v>
      </c>
      <c r="B15" s="68" t="s">
        <v>77</v>
      </c>
      <c r="C15" s="77">
        <v>0</v>
      </c>
      <c r="D15" s="77">
        <v>0.13</v>
      </c>
      <c r="E15" s="77">
        <v>0.01</v>
      </c>
      <c r="F15" s="77">
        <v>0.04</v>
      </c>
      <c r="G15" s="77">
        <v>0.2</v>
      </c>
      <c r="H15" s="77">
        <v>0.2</v>
      </c>
      <c r="I15" s="77">
        <v>0.14000000000000001</v>
      </c>
      <c r="J15" s="77">
        <v>0.05</v>
      </c>
      <c r="K15" s="77">
        <v>0.1</v>
      </c>
      <c r="L15" s="77">
        <v>0.03</v>
      </c>
      <c r="M15" s="77">
        <v>0.03</v>
      </c>
      <c r="N15" s="77">
        <v>0.05</v>
      </c>
      <c r="O15" s="85">
        <v>0.03</v>
      </c>
    </row>
    <row r="16" spans="1:42" ht="22.2" customHeight="1">
      <c r="A16">
        <v>11</v>
      </c>
      <c r="B16" s="68" t="s">
        <v>78</v>
      </c>
      <c r="C16" s="77">
        <v>0</v>
      </c>
      <c r="D16" s="77">
        <v>0.15</v>
      </c>
      <c r="E16" s="77">
        <v>0.03</v>
      </c>
      <c r="F16" s="77">
        <v>0.01</v>
      </c>
      <c r="G16" s="77">
        <v>0.18</v>
      </c>
      <c r="H16" s="77">
        <v>0.19</v>
      </c>
      <c r="I16" s="77">
        <v>0.14000000000000001</v>
      </c>
      <c r="J16" s="77">
        <v>0.09</v>
      </c>
      <c r="K16" s="77">
        <v>0.06</v>
      </c>
      <c r="L16" s="77">
        <v>0.03</v>
      </c>
      <c r="M16" s="77">
        <v>0.04</v>
      </c>
      <c r="N16" s="77">
        <v>0.05</v>
      </c>
      <c r="O16" s="85">
        <v>0.03</v>
      </c>
    </row>
    <row r="17" spans="1:32" ht="22.2" customHeight="1">
      <c r="A17">
        <v>12</v>
      </c>
      <c r="B17" s="68" t="s">
        <v>79</v>
      </c>
      <c r="C17" s="77">
        <v>0</v>
      </c>
      <c r="D17" s="77">
        <v>0.11</v>
      </c>
      <c r="E17" s="77">
        <v>0.04</v>
      </c>
      <c r="F17" s="77">
        <v>0.01</v>
      </c>
      <c r="G17" s="77">
        <v>0.13</v>
      </c>
      <c r="H17" s="77">
        <v>0.13</v>
      </c>
      <c r="I17" s="77">
        <v>0.15</v>
      </c>
      <c r="J17" s="77">
        <v>0.09</v>
      </c>
      <c r="K17" s="77">
        <v>7.0000000000000007E-2</v>
      </c>
      <c r="L17" s="77">
        <v>0.09</v>
      </c>
      <c r="M17" s="77">
        <v>0.05</v>
      </c>
      <c r="N17" s="77">
        <v>0.05</v>
      </c>
      <c r="O17" s="85">
        <v>7.0000000000000007E-2</v>
      </c>
    </row>
    <row r="18" spans="1:32" ht="22.2" customHeight="1">
      <c r="A18">
        <v>13</v>
      </c>
      <c r="B18" s="68" t="s">
        <v>80</v>
      </c>
      <c r="C18" s="77">
        <v>0</v>
      </c>
      <c r="D18" s="77">
        <v>0.09</v>
      </c>
      <c r="E18" s="77">
        <v>0.04</v>
      </c>
      <c r="F18" s="77">
        <v>0.02</v>
      </c>
      <c r="G18" s="77">
        <v>0.09</v>
      </c>
      <c r="H18" s="77">
        <v>0.2</v>
      </c>
      <c r="I18" s="77">
        <v>0.16</v>
      </c>
      <c r="J18" s="77">
        <v>0.1</v>
      </c>
      <c r="K18" s="77">
        <v>7.0000000000000007E-2</v>
      </c>
      <c r="L18" s="77">
        <v>0.08</v>
      </c>
      <c r="M18" s="77">
        <v>0.03</v>
      </c>
      <c r="N18" s="77">
        <v>7.0000000000000007E-2</v>
      </c>
      <c r="O18" s="85">
        <v>0.05</v>
      </c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</row>
    <row r="19" spans="1:32" ht="22.2" customHeight="1">
      <c r="A19">
        <v>14</v>
      </c>
      <c r="B19" s="68" t="s">
        <v>81</v>
      </c>
      <c r="C19" s="90">
        <v>0</v>
      </c>
      <c r="D19" s="90">
        <v>0.11</v>
      </c>
      <c r="E19" s="90">
        <v>0.03</v>
      </c>
      <c r="F19" s="90">
        <v>0.01</v>
      </c>
      <c r="G19" s="90">
        <v>0.13</v>
      </c>
      <c r="H19" s="90">
        <v>0.26</v>
      </c>
      <c r="I19" s="90">
        <v>0.1</v>
      </c>
      <c r="J19" s="90">
        <v>0.06</v>
      </c>
      <c r="K19" s="90">
        <v>0.06</v>
      </c>
      <c r="L19" s="90">
        <v>0.06</v>
      </c>
      <c r="M19" s="90">
        <v>0.03</v>
      </c>
      <c r="N19" s="90">
        <v>0.02</v>
      </c>
      <c r="O19" s="92">
        <v>0.13</v>
      </c>
    </row>
    <row r="20" spans="1:32" ht="22.2" customHeight="1">
      <c r="A20">
        <v>15</v>
      </c>
      <c r="B20" s="68" t="s">
        <v>82</v>
      </c>
      <c r="C20" s="91">
        <v>0</v>
      </c>
      <c r="D20" s="91">
        <v>0.04</v>
      </c>
      <c r="E20" s="91">
        <v>0</v>
      </c>
      <c r="F20" s="91">
        <v>0.03</v>
      </c>
      <c r="G20" s="91">
        <v>0.1</v>
      </c>
      <c r="H20" s="91">
        <v>0.22</v>
      </c>
      <c r="I20" s="91">
        <v>0.23</v>
      </c>
      <c r="J20" s="91">
        <v>0.06</v>
      </c>
      <c r="K20" s="91">
        <v>0.06</v>
      </c>
      <c r="L20" s="91">
        <v>0.01</v>
      </c>
      <c r="M20" s="91">
        <v>0.02</v>
      </c>
      <c r="N20" s="91">
        <v>0.03</v>
      </c>
      <c r="O20" s="93">
        <v>0.19</v>
      </c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</row>
    <row r="21" spans="1:32" ht="22.2" customHeight="1">
      <c r="A21">
        <v>16</v>
      </c>
      <c r="B21" s="68" t="s">
        <v>115</v>
      </c>
      <c r="C21" s="91">
        <v>0</v>
      </c>
      <c r="D21" s="91">
        <v>0.12</v>
      </c>
      <c r="E21" s="91">
        <v>0.05</v>
      </c>
      <c r="F21" s="91">
        <v>0.02</v>
      </c>
      <c r="G21" s="91">
        <v>0.13</v>
      </c>
      <c r="H21" s="91">
        <v>0.1</v>
      </c>
      <c r="I21" s="91">
        <v>0.28999999999999998</v>
      </c>
      <c r="J21" s="91">
        <v>7.0000000000000007E-2</v>
      </c>
      <c r="K21" s="91">
        <v>0.02</v>
      </c>
      <c r="L21" s="91">
        <v>0.06</v>
      </c>
      <c r="M21" s="91">
        <v>0.04</v>
      </c>
      <c r="N21" s="91">
        <v>0.05</v>
      </c>
      <c r="O21" s="242">
        <v>0.05</v>
      </c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</row>
    <row r="22" spans="1:32" ht="22.2" customHeight="1">
      <c r="A22">
        <v>17</v>
      </c>
      <c r="B22" s="68" t="s">
        <v>118</v>
      </c>
      <c r="C22" s="241">
        <v>0</v>
      </c>
      <c r="D22" s="241">
        <v>0.14000000000000001</v>
      </c>
      <c r="E22" s="241">
        <v>0.03</v>
      </c>
      <c r="F22" s="241">
        <v>0.01</v>
      </c>
      <c r="G22" s="241">
        <v>0.17</v>
      </c>
      <c r="H22" s="241">
        <v>0.15</v>
      </c>
      <c r="I22" s="241">
        <v>0.26</v>
      </c>
      <c r="J22" s="241">
        <v>0.05</v>
      </c>
      <c r="K22" s="241">
        <v>0.05</v>
      </c>
      <c r="L22" s="241">
        <v>0.02</v>
      </c>
      <c r="M22" s="241">
        <v>0.02</v>
      </c>
      <c r="N22" s="241">
        <v>0</v>
      </c>
      <c r="O22" s="242">
        <v>0.09</v>
      </c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</row>
    <row r="23" spans="1:32" ht="22.2" customHeight="1">
      <c r="B23" s="68" t="s">
        <v>120</v>
      </c>
      <c r="C23" s="91">
        <v>0</v>
      </c>
      <c r="D23" s="91">
        <v>0.14285714285714285</v>
      </c>
      <c r="E23" s="91">
        <v>3.4482758620689655E-2</v>
      </c>
      <c r="F23" s="91">
        <v>1.4778325123152709E-2</v>
      </c>
      <c r="G23" s="91">
        <v>0.16748768472906403</v>
      </c>
      <c r="H23" s="91">
        <v>0.17241379310344829</v>
      </c>
      <c r="I23" s="91">
        <v>0.11330049261083744</v>
      </c>
      <c r="J23" s="91">
        <v>7.3891625615763554E-2</v>
      </c>
      <c r="K23" s="91">
        <v>4.9261083743842367E-2</v>
      </c>
      <c r="L23" s="91">
        <v>1.9704433497536946E-2</v>
      </c>
      <c r="M23" s="91">
        <v>2.9556650246305417E-2</v>
      </c>
      <c r="N23" s="91">
        <v>4.9261083743842367E-2</v>
      </c>
      <c r="O23" s="302">
        <v>0.13300492610837439</v>
      </c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</row>
    <row r="24" spans="1:32" ht="22.2" customHeight="1" thickBot="1">
      <c r="B24" s="277" t="s">
        <v>127</v>
      </c>
      <c r="C24" s="270">
        <v>0</v>
      </c>
      <c r="D24" s="270">
        <v>0.14285714285714285</v>
      </c>
      <c r="E24" s="270">
        <v>3.4482758620689655E-2</v>
      </c>
      <c r="F24" s="270">
        <v>1.4778325123152709E-2</v>
      </c>
      <c r="G24" s="270">
        <v>0.16748768472906403</v>
      </c>
      <c r="H24" s="270">
        <v>0.17241379310344829</v>
      </c>
      <c r="I24" s="270">
        <v>0.11330049261083744</v>
      </c>
      <c r="J24" s="270">
        <v>7.3891625615763554E-2</v>
      </c>
      <c r="K24" s="270">
        <v>4.9261083743842367E-2</v>
      </c>
      <c r="L24" s="270">
        <v>1.9704433497536946E-2</v>
      </c>
      <c r="M24" s="270">
        <v>2.9556650246305417E-2</v>
      </c>
      <c r="N24" s="270">
        <v>4.9261083743842367E-2</v>
      </c>
      <c r="O24" s="267">
        <v>0.13300492610837439</v>
      </c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</row>
    <row r="25" spans="1:32" ht="22.2" customHeight="1" thickBot="1">
      <c r="B25" s="70" t="s">
        <v>128</v>
      </c>
      <c r="C25" s="78">
        <f>相談会内容件数!B23/相談会内容件数!$O23</f>
        <v>6.4850843060959796E-3</v>
      </c>
      <c r="D25" s="78">
        <f>相談会内容件数!C23/相談会内容件数!$O23</f>
        <v>0.10034194080886688</v>
      </c>
      <c r="E25" s="78">
        <f>相談会内容件数!D23/相談会内容件数!$O23</f>
        <v>2.4879141610659121E-2</v>
      </c>
      <c r="F25" s="78">
        <f>相談会内容件数!E23/相談会内容件数!$O23</f>
        <v>1.2852257988444759E-2</v>
      </c>
      <c r="G25" s="78">
        <f>相談会内容件数!F23/相談会内容件数!$O23</f>
        <v>0.19679283103407616</v>
      </c>
      <c r="H25" s="78">
        <f>相談会内容件数!G23/相談会内容件数!$O23</f>
        <v>0.19478835043037376</v>
      </c>
      <c r="I25" s="78">
        <f>相談会内容件数!H23/相談会内容件数!$O23</f>
        <v>0.13512557481429077</v>
      </c>
      <c r="J25" s="78">
        <f>相談会内容件数!I23/相談会内容件数!$O23</f>
        <v>6.7798608654639783E-2</v>
      </c>
      <c r="K25" s="78">
        <f>相談会内容件数!J23/相談会内容件数!$O23</f>
        <v>6.1667256219785402E-2</v>
      </c>
      <c r="L25" s="78">
        <f>相談会内容件数!K23/相談会内容件数!$O23</f>
        <v>3.7731399599103876E-2</v>
      </c>
      <c r="M25" s="78">
        <f>相談会内容件数!L23/相談会内容件数!$O23</f>
        <v>2.8534370946822308E-2</v>
      </c>
      <c r="N25" s="78">
        <f>相談会内容件数!M23/相談会内容件数!$O23</f>
        <v>4.4570215776441456E-2</v>
      </c>
      <c r="O25" s="86">
        <f>相談会内容件数!N23/相談会内容件数!$O23</f>
        <v>8.8432967810399721E-2</v>
      </c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</row>
    <row r="26" spans="1:32"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</row>
    <row r="27" spans="1:32">
      <c r="D27" s="266"/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</row>
    <row r="28" spans="1:32">
      <c r="D28" s="266"/>
    </row>
    <row r="56" ht="21" customHeight="1"/>
  </sheetData>
  <mergeCells count="1">
    <mergeCell ref="B1:O1"/>
  </mergeCells>
  <phoneticPr fontId="24"/>
  <printOptions horizontalCentered="1"/>
  <pageMargins left="0.70833333333333304" right="0.70833333333333304" top="0.118055555555556" bottom="0.27500000000000002" header="0.196527777777778" footer="7.8472222222222193E-2"/>
  <pageSetup paperSize="9" scale="73" firstPageNumber="5" orientation="landscape" useFirstPageNumber="1"/>
  <headerFooter>
    <oddFooter>&amp;C&amp;P　　　パソコン相談会の統計（相談内容の推移-11年間）&amp;R座間市パソコンサポートクラブ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27"/>
  <sheetViews>
    <sheetView zoomScale="85" zoomScaleNormal="85" workbookViewId="0">
      <selection activeCell="O1" sqref="O1"/>
    </sheetView>
  </sheetViews>
  <sheetFormatPr defaultColWidth="9" defaultRowHeight="13.2"/>
  <cols>
    <col min="1" max="1" width="0.88671875" customWidth="1"/>
    <col min="2" max="2" width="16" customWidth="1"/>
    <col min="3" max="3" width="7" customWidth="1"/>
    <col min="4" max="14" width="7.6640625" customWidth="1"/>
    <col min="15" max="15" width="7.77734375" customWidth="1"/>
  </cols>
  <sheetData>
    <row r="1" spans="1:15" ht="16.2">
      <c r="A1" s="347" t="s">
        <v>125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</row>
    <row r="2" spans="1:15" ht="8.4" customHeight="1"/>
    <row r="3" spans="1:15" ht="18" customHeight="1">
      <c r="B3" t="s">
        <v>85</v>
      </c>
    </row>
    <row r="4" spans="1:15" ht="4.5" customHeight="1"/>
    <row r="5" spans="1:15" ht="39.75" customHeight="1" thickBot="1">
      <c r="B5" s="63" t="s">
        <v>2</v>
      </c>
      <c r="C5" s="64" t="s">
        <v>54</v>
      </c>
      <c r="D5" s="65" t="s">
        <v>55</v>
      </c>
      <c r="E5" s="64" t="s">
        <v>56</v>
      </c>
      <c r="F5" s="65" t="s">
        <v>57</v>
      </c>
      <c r="G5" s="64" t="s">
        <v>58</v>
      </c>
      <c r="H5" s="65" t="s">
        <v>59</v>
      </c>
      <c r="I5" s="64" t="s">
        <v>60</v>
      </c>
      <c r="J5" s="65" t="s">
        <v>61</v>
      </c>
      <c r="K5" s="79" t="s">
        <v>62</v>
      </c>
      <c r="L5" s="64" t="s">
        <v>63</v>
      </c>
      <c r="M5" s="65" t="s">
        <v>64</v>
      </c>
      <c r="N5" s="64" t="s">
        <v>65</v>
      </c>
      <c r="O5" s="39" t="s">
        <v>32</v>
      </c>
    </row>
    <row r="6" spans="1:15" ht="18" customHeight="1">
      <c r="B6" s="66" t="s">
        <v>79</v>
      </c>
      <c r="C6" s="67">
        <v>54</v>
      </c>
      <c r="D6" s="67">
        <v>18</v>
      </c>
      <c r="E6" s="67">
        <v>6</v>
      </c>
      <c r="F6" s="67">
        <v>48</v>
      </c>
      <c r="G6" s="67">
        <v>92</v>
      </c>
      <c r="H6" s="67">
        <v>74</v>
      </c>
      <c r="I6" s="67">
        <v>43</v>
      </c>
      <c r="J6" s="67">
        <v>29</v>
      </c>
      <c r="K6" s="67">
        <v>36</v>
      </c>
      <c r="L6" s="67">
        <v>15</v>
      </c>
      <c r="M6" s="67">
        <v>28</v>
      </c>
      <c r="N6" s="67">
        <v>23</v>
      </c>
      <c r="O6" s="80">
        <f>SUM(C6:N6)</f>
        <v>466</v>
      </c>
    </row>
    <row r="7" spans="1:15" ht="18" customHeight="1">
      <c r="B7" s="68" t="s">
        <v>80</v>
      </c>
      <c r="C7" s="67">
        <v>54</v>
      </c>
      <c r="D7" s="67">
        <v>18</v>
      </c>
      <c r="E7" s="67">
        <v>6</v>
      </c>
      <c r="F7" s="67">
        <v>48</v>
      </c>
      <c r="G7" s="67">
        <v>92</v>
      </c>
      <c r="H7" s="67">
        <v>74</v>
      </c>
      <c r="I7" s="67">
        <v>43</v>
      </c>
      <c r="J7" s="67">
        <v>29</v>
      </c>
      <c r="K7" s="67">
        <v>36</v>
      </c>
      <c r="L7" s="67">
        <v>15</v>
      </c>
      <c r="M7" s="67">
        <v>28</v>
      </c>
      <c r="N7" s="67">
        <v>23</v>
      </c>
      <c r="O7" s="80">
        <f>SUM(C7:N7)</f>
        <v>466</v>
      </c>
    </row>
    <row r="8" spans="1:15" ht="18" customHeight="1">
      <c r="B8" s="68" t="s">
        <v>81</v>
      </c>
      <c r="C8" s="69">
        <v>43</v>
      </c>
      <c r="D8" s="69">
        <v>13</v>
      </c>
      <c r="E8" s="69">
        <v>4</v>
      </c>
      <c r="F8" s="69">
        <v>52</v>
      </c>
      <c r="G8" s="69">
        <v>105</v>
      </c>
      <c r="H8" s="69">
        <v>39</v>
      </c>
      <c r="I8" s="69">
        <v>26</v>
      </c>
      <c r="J8" s="69">
        <v>23</v>
      </c>
      <c r="K8" s="69">
        <v>23</v>
      </c>
      <c r="L8" s="69">
        <v>13</v>
      </c>
      <c r="M8" s="69">
        <v>10</v>
      </c>
      <c r="N8" s="81">
        <v>51</v>
      </c>
      <c r="O8" s="80">
        <f>SUM(C8:N8)</f>
        <v>402</v>
      </c>
    </row>
    <row r="9" spans="1:15" ht="18" customHeight="1">
      <c r="B9" s="68" t="s">
        <v>82</v>
      </c>
      <c r="C9" s="69">
        <v>7</v>
      </c>
      <c r="D9" s="69">
        <v>0</v>
      </c>
      <c r="E9" s="69">
        <v>5</v>
      </c>
      <c r="F9" s="69">
        <v>15</v>
      </c>
      <c r="G9" s="69">
        <v>34</v>
      </c>
      <c r="H9" s="69">
        <v>36</v>
      </c>
      <c r="I9" s="69">
        <v>9</v>
      </c>
      <c r="J9" s="69">
        <v>10</v>
      </c>
      <c r="K9" s="69">
        <v>2</v>
      </c>
      <c r="L9" s="69">
        <v>3</v>
      </c>
      <c r="M9" s="69">
        <v>5</v>
      </c>
      <c r="N9" s="69">
        <v>30</v>
      </c>
      <c r="O9" s="81">
        <f>SUM(C9:N9)</f>
        <v>156</v>
      </c>
    </row>
    <row r="10" spans="1:15" ht="18" customHeight="1">
      <c r="B10" s="68" t="s">
        <v>114</v>
      </c>
      <c r="C10" s="69">
        <v>28</v>
      </c>
      <c r="D10" s="69">
        <v>11</v>
      </c>
      <c r="E10" s="69">
        <v>5</v>
      </c>
      <c r="F10" s="69">
        <v>31</v>
      </c>
      <c r="G10" s="69">
        <v>24</v>
      </c>
      <c r="H10" s="69">
        <v>69</v>
      </c>
      <c r="I10" s="69">
        <v>17</v>
      </c>
      <c r="J10" s="69">
        <v>5</v>
      </c>
      <c r="K10" s="69">
        <v>13</v>
      </c>
      <c r="L10" s="69">
        <v>10</v>
      </c>
      <c r="M10" s="69">
        <v>12</v>
      </c>
      <c r="N10" s="69">
        <v>11</v>
      </c>
      <c r="O10" s="81">
        <f t="shared" ref="O10:O13" si="0">SUM(C10:N10)</f>
        <v>236</v>
      </c>
    </row>
    <row r="11" spans="1:15" ht="18" customHeight="1">
      <c r="B11" s="68" t="s">
        <v>117</v>
      </c>
      <c r="C11" s="276">
        <v>49</v>
      </c>
      <c r="D11" s="276">
        <v>11</v>
      </c>
      <c r="E11" s="276">
        <v>4</v>
      </c>
      <c r="F11" s="276">
        <v>57</v>
      </c>
      <c r="G11" s="276">
        <v>51</v>
      </c>
      <c r="H11" s="276">
        <v>89</v>
      </c>
      <c r="I11" s="276">
        <v>18</v>
      </c>
      <c r="J11" s="276">
        <v>17</v>
      </c>
      <c r="K11" s="276">
        <v>7</v>
      </c>
      <c r="L11" s="276">
        <v>7</v>
      </c>
      <c r="M11" s="276">
        <v>1</v>
      </c>
      <c r="N11" s="276">
        <v>29</v>
      </c>
      <c r="O11" s="81">
        <f t="shared" si="0"/>
        <v>340</v>
      </c>
    </row>
    <row r="12" spans="1:15" ht="18" customHeight="1">
      <c r="B12" s="68" t="s">
        <v>119</v>
      </c>
      <c r="C12" s="276">
        <v>29</v>
      </c>
      <c r="D12" s="276">
        <v>7</v>
      </c>
      <c r="E12" s="276">
        <v>3</v>
      </c>
      <c r="F12" s="276">
        <v>34</v>
      </c>
      <c r="G12" s="276">
        <v>35</v>
      </c>
      <c r="H12" s="276">
        <v>23</v>
      </c>
      <c r="I12" s="276">
        <v>15</v>
      </c>
      <c r="J12" s="276">
        <v>10</v>
      </c>
      <c r="K12" s="276">
        <v>4</v>
      </c>
      <c r="L12" s="276">
        <v>6</v>
      </c>
      <c r="M12" s="276">
        <v>10</v>
      </c>
      <c r="N12" s="276">
        <v>27</v>
      </c>
      <c r="O12" s="81">
        <f t="shared" si="0"/>
        <v>203</v>
      </c>
    </row>
    <row r="13" spans="1:15" ht="18" customHeight="1" thickBot="1">
      <c r="B13" s="277" t="s">
        <v>129</v>
      </c>
      <c r="C13" s="260">
        <v>45</v>
      </c>
      <c r="D13" s="260">
        <v>9</v>
      </c>
      <c r="E13" s="260">
        <v>5</v>
      </c>
      <c r="F13" s="260">
        <v>51</v>
      </c>
      <c r="G13" s="260">
        <v>70</v>
      </c>
      <c r="H13" s="260">
        <v>34</v>
      </c>
      <c r="I13" s="260">
        <v>27</v>
      </c>
      <c r="J13" s="260">
        <v>12</v>
      </c>
      <c r="K13" s="260">
        <v>9</v>
      </c>
      <c r="L13" s="260">
        <v>10</v>
      </c>
      <c r="M13" s="260">
        <v>10</v>
      </c>
      <c r="N13" s="260">
        <v>35</v>
      </c>
      <c r="O13" s="81">
        <f t="shared" si="0"/>
        <v>317</v>
      </c>
    </row>
    <row r="14" spans="1:15" ht="18" customHeight="1" thickBot="1">
      <c r="B14" s="70" t="s">
        <v>124</v>
      </c>
      <c r="C14" s="71">
        <f>SUM(C6:C13)</f>
        <v>309</v>
      </c>
      <c r="D14" s="71">
        <f t="shared" ref="D14:O14" si="1">SUM(D6:D13)</f>
        <v>87</v>
      </c>
      <c r="E14" s="71">
        <f t="shared" si="1"/>
        <v>38</v>
      </c>
      <c r="F14" s="71">
        <f t="shared" si="1"/>
        <v>336</v>
      </c>
      <c r="G14" s="71">
        <f t="shared" si="1"/>
        <v>503</v>
      </c>
      <c r="H14" s="71">
        <f t="shared" si="1"/>
        <v>438</v>
      </c>
      <c r="I14" s="71">
        <f t="shared" si="1"/>
        <v>198</v>
      </c>
      <c r="J14" s="71">
        <f t="shared" si="1"/>
        <v>135</v>
      </c>
      <c r="K14" s="71">
        <f t="shared" si="1"/>
        <v>130</v>
      </c>
      <c r="L14" s="71">
        <f t="shared" si="1"/>
        <v>79</v>
      </c>
      <c r="M14" s="71">
        <f t="shared" si="1"/>
        <v>104</v>
      </c>
      <c r="N14" s="71">
        <f t="shared" si="1"/>
        <v>229</v>
      </c>
      <c r="O14" s="71">
        <f t="shared" si="1"/>
        <v>2586</v>
      </c>
    </row>
    <row r="15" spans="1:15" ht="6" customHeight="1"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</row>
    <row r="16" spans="1:15" ht="18" customHeight="1">
      <c r="B16" t="s">
        <v>84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spans="2:27" ht="5.25" customHeight="1">
      <c r="B17" s="72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spans="2:27" ht="39.75" customHeight="1" thickBot="1">
      <c r="B18" s="63" t="s">
        <v>2</v>
      </c>
      <c r="C18" s="64" t="s">
        <v>54</v>
      </c>
      <c r="D18" s="65" t="s">
        <v>55</v>
      </c>
      <c r="E18" s="74" t="s">
        <v>56</v>
      </c>
      <c r="F18" s="65" t="s">
        <v>57</v>
      </c>
      <c r="G18" s="74" t="s">
        <v>58</v>
      </c>
      <c r="H18" s="75" t="s">
        <v>59</v>
      </c>
      <c r="I18" s="74" t="s">
        <v>60</v>
      </c>
      <c r="J18" s="65" t="s">
        <v>61</v>
      </c>
      <c r="K18" s="83" t="s">
        <v>62</v>
      </c>
      <c r="L18" s="74" t="s">
        <v>63</v>
      </c>
      <c r="M18" s="75" t="s">
        <v>64</v>
      </c>
      <c r="N18" s="74" t="s">
        <v>65</v>
      </c>
    </row>
    <row r="19" spans="2:27" ht="18" customHeight="1">
      <c r="B19" s="68" t="s">
        <v>79</v>
      </c>
      <c r="C19" s="241">
        <v>0.12</v>
      </c>
      <c r="D19" s="241">
        <v>0.04</v>
      </c>
      <c r="E19" s="241">
        <v>0.01</v>
      </c>
      <c r="F19" s="241">
        <v>0.1</v>
      </c>
      <c r="G19" s="241">
        <v>0.2</v>
      </c>
      <c r="H19" s="241">
        <v>0.16</v>
      </c>
      <c r="I19" s="241">
        <v>0.09</v>
      </c>
      <c r="J19" s="241">
        <v>0.06</v>
      </c>
      <c r="K19" s="241">
        <v>0.08</v>
      </c>
      <c r="L19" s="241">
        <v>0.03</v>
      </c>
      <c r="M19" s="241">
        <v>0.06</v>
      </c>
      <c r="N19" s="242">
        <v>0.05</v>
      </c>
    </row>
    <row r="20" spans="2:27" ht="18" customHeight="1">
      <c r="B20" s="68" t="s">
        <v>80</v>
      </c>
      <c r="C20" s="241">
        <v>0.11</v>
      </c>
      <c r="D20" s="241">
        <v>0.03</v>
      </c>
      <c r="E20" s="241">
        <v>0.01</v>
      </c>
      <c r="F20" s="241">
        <v>0.13</v>
      </c>
      <c r="G20" s="241">
        <v>0.26</v>
      </c>
      <c r="H20" s="241">
        <v>0.1</v>
      </c>
      <c r="I20" s="241">
        <v>0.06</v>
      </c>
      <c r="J20" s="241">
        <v>0.06</v>
      </c>
      <c r="K20" s="241">
        <v>0.06</v>
      </c>
      <c r="L20" s="241">
        <v>0.03</v>
      </c>
      <c r="M20" s="241">
        <v>0.02</v>
      </c>
      <c r="N20" s="242">
        <v>0.13</v>
      </c>
    </row>
    <row r="21" spans="2:27" ht="18" customHeight="1">
      <c r="B21" s="68" t="s">
        <v>81</v>
      </c>
      <c r="C21" s="241">
        <v>0.11</v>
      </c>
      <c r="D21" s="241">
        <v>0.03</v>
      </c>
      <c r="E21" s="241">
        <v>0.01</v>
      </c>
      <c r="F21" s="241">
        <v>0.13</v>
      </c>
      <c r="G21" s="241">
        <v>0.26</v>
      </c>
      <c r="H21" s="241">
        <v>0.1</v>
      </c>
      <c r="I21" s="241">
        <v>0.06</v>
      </c>
      <c r="J21" s="241">
        <v>0.06</v>
      </c>
      <c r="K21" s="241">
        <v>0.06</v>
      </c>
      <c r="L21" s="241">
        <v>0.03</v>
      </c>
      <c r="M21" s="241">
        <v>0.02</v>
      </c>
      <c r="N21" s="242">
        <v>0.13</v>
      </c>
    </row>
    <row r="22" spans="2:27" ht="18" customHeight="1">
      <c r="B22" s="68" t="s">
        <v>82</v>
      </c>
      <c r="C22" s="77">
        <v>0.04</v>
      </c>
      <c r="D22" s="77">
        <v>0</v>
      </c>
      <c r="E22" s="77">
        <v>0.03</v>
      </c>
      <c r="F22" s="77">
        <v>0.1</v>
      </c>
      <c r="G22" s="77">
        <v>0.22</v>
      </c>
      <c r="H22" s="77">
        <v>0.23</v>
      </c>
      <c r="I22" s="77">
        <v>0.06</v>
      </c>
      <c r="J22" s="77">
        <v>0.06</v>
      </c>
      <c r="K22" s="77">
        <v>0.01</v>
      </c>
      <c r="L22" s="77">
        <v>0.02</v>
      </c>
      <c r="M22" s="77">
        <v>0.03</v>
      </c>
      <c r="N22" s="85">
        <v>0.19</v>
      </c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2:27" ht="18" customHeight="1">
      <c r="B23" s="68" t="s">
        <v>114</v>
      </c>
      <c r="C23" s="77">
        <v>0.12</v>
      </c>
      <c r="D23" s="77">
        <v>0.05</v>
      </c>
      <c r="E23" s="77">
        <v>0.02</v>
      </c>
      <c r="F23" s="77">
        <v>0.13</v>
      </c>
      <c r="G23" s="77">
        <v>0.1</v>
      </c>
      <c r="H23" s="77">
        <v>0.28999999999999998</v>
      </c>
      <c r="I23" s="77">
        <v>7.0000000000000007E-2</v>
      </c>
      <c r="J23" s="77">
        <v>0.02</v>
      </c>
      <c r="K23" s="77">
        <v>0.06</v>
      </c>
      <c r="L23" s="77">
        <v>0.04</v>
      </c>
      <c r="M23" s="77">
        <v>0.05</v>
      </c>
      <c r="N23" s="85">
        <v>0.05</v>
      </c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</row>
    <row r="24" spans="2:27" ht="18" customHeight="1">
      <c r="B24" s="68" t="s">
        <v>117</v>
      </c>
      <c r="C24" s="77">
        <v>0.14000000000000001</v>
      </c>
      <c r="D24" s="77">
        <v>0.03</v>
      </c>
      <c r="E24" s="77">
        <v>0.01</v>
      </c>
      <c r="F24" s="77">
        <v>0.17</v>
      </c>
      <c r="G24" s="77">
        <v>0.15</v>
      </c>
      <c r="H24" s="77">
        <v>0.26</v>
      </c>
      <c r="I24" s="77">
        <v>0.05</v>
      </c>
      <c r="J24" s="77">
        <v>0.05</v>
      </c>
      <c r="K24" s="77">
        <v>0.02</v>
      </c>
      <c r="L24" s="77">
        <v>0.02</v>
      </c>
      <c r="M24" s="77">
        <v>0</v>
      </c>
      <c r="N24" s="85">
        <v>0.09</v>
      </c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</row>
    <row r="25" spans="2:27" ht="18" customHeight="1">
      <c r="B25" s="66" t="s">
        <v>119</v>
      </c>
      <c r="C25" s="308">
        <v>0.14285714285714285</v>
      </c>
      <c r="D25" s="308">
        <v>3.4482758620689655E-2</v>
      </c>
      <c r="E25" s="308">
        <v>1.4778325123152709E-2</v>
      </c>
      <c r="F25" s="308">
        <v>0.16748768472906403</v>
      </c>
      <c r="G25" s="308">
        <v>0.17241379310344829</v>
      </c>
      <c r="H25" s="308">
        <v>0.11330049261083744</v>
      </c>
      <c r="I25" s="308">
        <v>7.3891625615763554E-2</v>
      </c>
      <c r="J25" s="308">
        <v>4.9261083743842367E-2</v>
      </c>
      <c r="K25" s="308">
        <v>1.9704433497536946E-2</v>
      </c>
      <c r="L25" s="308">
        <v>2.9556650246305417E-2</v>
      </c>
      <c r="M25" s="308">
        <v>4.9261083743842367E-2</v>
      </c>
      <c r="N25" s="93">
        <v>0.13300492610837439</v>
      </c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</row>
    <row r="26" spans="2:27" ht="18" customHeight="1" thickBot="1">
      <c r="B26" s="277" t="s">
        <v>129</v>
      </c>
      <c r="C26" s="278">
        <v>0.14195583596214512</v>
      </c>
      <c r="D26" s="278">
        <v>2.8391167192429023E-2</v>
      </c>
      <c r="E26" s="278">
        <v>1.5772870662460567E-2</v>
      </c>
      <c r="F26" s="278">
        <v>0.16088328075709779</v>
      </c>
      <c r="G26" s="278">
        <v>0.22082018927444794</v>
      </c>
      <c r="H26" s="278">
        <v>0.10725552050473186</v>
      </c>
      <c r="I26" s="278">
        <v>8.5173501577287064E-2</v>
      </c>
      <c r="J26" s="278">
        <v>3.7854889589905363E-2</v>
      </c>
      <c r="K26" s="278">
        <v>2.8391167192429023E-2</v>
      </c>
      <c r="L26" s="278">
        <v>3.1545741324921134E-2</v>
      </c>
      <c r="M26" s="278">
        <v>3.1545741324921134E-2</v>
      </c>
      <c r="N26" s="279">
        <v>0.11041009463722397</v>
      </c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</row>
    <row r="27" spans="2:27" ht="18" customHeight="1" thickBot="1">
      <c r="B27" s="243" t="s">
        <v>124</v>
      </c>
      <c r="C27" s="78">
        <f>ROUND(C14/$O$14,2)</f>
        <v>0.12</v>
      </c>
      <c r="D27" s="78">
        <f t="shared" ref="D27:N27" si="2">ROUND(D14/$O$14,2)</f>
        <v>0.03</v>
      </c>
      <c r="E27" s="78">
        <f>ROUND(E14/$O$14,2)</f>
        <v>0.01</v>
      </c>
      <c r="F27" s="78">
        <f t="shared" si="2"/>
        <v>0.13</v>
      </c>
      <c r="G27" s="78">
        <f t="shared" si="2"/>
        <v>0.19</v>
      </c>
      <c r="H27" s="78">
        <f t="shared" si="2"/>
        <v>0.17</v>
      </c>
      <c r="I27" s="78">
        <f t="shared" si="2"/>
        <v>0.08</v>
      </c>
      <c r="J27" s="78">
        <f t="shared" si="2"/>
        <v>0.05</v>
      </c>
      <c r="K27" s="78">
        <f t="shared" si="2"/>
        <v>0.05</v>
      </c>
      <c r="L27" s="78">
        <f t="shared" si="2"/>
        <v>0.03</v>
      </c>
      <c r="M27" s="78">
        <f t="shared" si="2"/>
        <v>0.04</v>
      </c>
      <c r="N27" s="86">
        <f t="shared" si="2"/>
        <v>0.09</v>
      </c>
    </row>
  </sheetData>
  <mergeCells count="1">
    <mergeCell ref="A1:N1"/>
  </mergeCells>
  <phoneticPr fontId="24"/>
  <printOptions horizontalCentered="1"/>
  <pageMargins left="0.70866141732283505" right="0.70866141732283505" top="0.118110236220472" bottom="0.27559055118110198" header="0.196850393700787" footer="0.118110236220472"/>
  <pageSetup paperSize="9" scale="78" firstPageNumber="6" orientation="landscape" useFirstPageNumber="1"/>
  <headerFooter>
    <oddFooter>&amp;C&amp;P　　　　パソコン相談会の統計（相談内容の推移-6年間）&amp;R座間市パソコンサポートクラブ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V115"/>
  <sheetViews>
    <sheetView topLeftCell="G1" zoomScale="70" zoomScaleNormal="70" workbookViewId="0">
      <selection activeCell="V1" sqref="V1"/>
    </sheetView>
  </sheetViews>
  <sheetFormatPr defaultColWidth="9" defaultRowHeight="13.2"/>
  <cols>
    <col min="1" max="1" width="1.21875" customWidth="1"/>
    <col min="2" max="2" width="14.44140625" customWidth="1"/>
    <col min="3" max="21" width="8.109375" customWidth="1"/>
    <col min="22" max="22" width="9.6640625" customWidth="1"/>
  </cols>
  <sheetData>
    <row r="1" spans="2:22" ht="22.95" customHeight="1">
      <c r="F1" s="348" t="s">
        <v>86</v>
      </c>
      <c r="G1" s="348"/>
      <c r="H1" s="348"/>
      <c r="I1" s="348"/>
      <c r="J1" s="348"/>
      <c r="K1" s="348"/>
      <c r="L1" s="348"/>
      <c r="M1" s="348"/>
      <c r="N1" s="348"/>
    </row>
    <row r="2" spans="2:22" ht="7.2" customHeight="1"/>
    <row r="3" spans="2:22" ht="19.8" thickBot="1">
      <c r="C3" s="349" t="s">
        <v>87</v>
      </c>
      <c r="D3" s="350"/>
      <c r="E3" s="351"/>
      <c r="F3" s="349" t="s">
        <v>88</v>
      </c>
      <c r="G3" s="350"/>
      <c r="H3" s="351"/>
      <c r="I3" s="349" t="s">
        <v>89</v>
      </c>
      <c r="J3" s="350"/>
      <c r="K3" s="350"/>
      <c r="L3" s="350"/>
      <c r="M3" s="350"/>
      <c r="N3" s="351"/>
      <c r="O3" s="349" t="s">
        <v>90</v>
      </c>
      <c r="P3" s="350"/>
      <c r="Q3" s="350"/>
      <c r="R3" s="350"/>
      <c r="S3" s="350"/>
      <c r="T3" s="350"/>
      <c r="U3" s="351"/>
    </row>
    <row r="4" spans="2:22" ht="19.8" thickBot="1">
      <c r="B4" s="3" t="s">
        <v>2</v>
      </c>
      <c r="C4" s="4" t="s">
        <v>91</v>
      </c>
      <c r="D4" s="5" t="s">
        <v>92</v>
      </c>
      <c r="E4" s="2" t="s">
        <v>93</v>
      </c>
      <c r="F4" s="4" t="s">
        <v>94</v>
      </c>
      <c r="G4" s="5" t="s">
        <v>95</v>
      </c>
      <c r="H4" s="2" t="s">
        <v>93</v>
      </c>
      <c r="I4" s="4" t="s">
        <v>96</v>
      </c>
      <c r="J4" s="19" t="s">
        <v>97</v>
      </c>
      <c r="K4" s="19" t="s">
        <v>98</v>
      </c>
      <c r="L4" s="20" t="s">
        <v>99</v>
      </c>
      <c r="M4" s="2" t="s">
        <v>100</v>
      </c>
      <c r="N4" s="2" t="s">
        <v>93</v>
      </c>
      <c r="O4" s="4" t="s">
        <v>101</v>
      </c>
      <c r="P4" s="19" t="s">
        <v>102</v>
      </c>
      <c r="Q4" s="19">
        <v>7</v>
      </c>
      <c r="R4" s="19">
        <v>8</v>
      </c>
      <c r="S4" s="28">
        <v>10</v>
      </c>
      <c r="T4" s="20">
        <v>11</v>
      </c>
      <c r="U4" s="2" t="s">
        <v>103</v>
      </c>
      <c r="V4" s="2" t="s">
        <v>93</v>
      </c>
    </row>
    <row r="5" spans="2:22" ht="19.2">
      <c r="B5" s="6" t="s">
        <v>79</v>
      </c>
      <c r="C5" s="9">
        <v>38</v>
      </c>
      <c r="D5" s="10">
        <v>404</v>
      </c>
      <c r="E5" s="11">
        <f t="shared" ref="E5:E8" si="0">SUM(C5:D5)</f>
        <v>442</v>
      </c>
      <c r="F5" s="9">
        <v>313</v>
      </c>
      <c r="G5" s="10">
        <v>129</v>
      </c>
      <c r="H5" s="11">
        <f t="shared" ref="H5:H8" si="1">SUM(F5:G5)</f>
        <v>442</v>
      </c>
      <c r="I5" s="22">
        <v>17</v>
      </c>
      <c r="J5" s="21">
        <v>28</v>
      </c>
      <c r="K5" s="21">
        <v>80</v>
      </c>
      <c r="L5" s="21">
        <v>266</v>
      </c>
      <c r="M5" s="11">
        <v>51</v>
      </c>
      <c r="N5" s="11">
        <f t="shared" ref="N5:N8" si="2">SUM(I5:M5)</f>
        <v>442</v>
      </c>
      <c r="O5" s="22">
        <v>5</v>
      </c>
      <c r="P5" s="23">
        <v>22</v>
      </c>
      <c r="Q5" s="23">
        <v>107</v>
      </c>
      <c r="R5" s="21">
        <v>43</v>
      </c>
      <c r="S5" s="12">
        <v>236</v>
      </c>
      <c r="T5" s="24">
        <v>0</v>
      </c>
      <c r="U5" s="11">
        <v>18</v>
      </c>
      <c r="V5" s="8">
        <f t="shared" ref="V5:V10" si="3">SUM(O5:U5)</f>
        <v>431</v>
      </c>
    </row>
    <row r="6" spans="2:22" ht="19.2">
      <c r="B6" s="6" t="s">
        <v>80</v>
      </c>
      <c r="C6" s="9">
        <v>34</v>
      </c>
      <c r="D6" s="10">
        <v>289</v>
      </c>
      <c r="E6" s="12">
        <f t="shared" si="0"/>
        <v>323</v>
      </c>
      <c r="F6" s="9">
        <v>228</v>
      </c>
      <c r="G6" s="10">
        <v>95</v>
      </c>
      <c r="H6" s="12">
        <f t="shared" si="1"/>
        <v>323</v>
      </c>
      <c r="I6" s="9">
        <v>8</v>
      </c>
      <c r="J6" s="24">
        <v>11</v>
      </c>
      <c r="K6" s="24">
        <v>61</v>
      </c>
      <c r="L6" s="24">
        <v>196</v>
      </c>
      <c r="M6" s="11">
        <v>47</v>
      </c>
      <c r="N6" s="11">
        <f t="shared" si="2"/>
        <v>323</v>
      </c>
      <c r="O6" s="9">
        <v>2</v>
      </c>
      <c r="P6" s="24">
        <v>8</v>
      </c>
      <c r="Q6" s="21">
        <v>102</v>
      </c>
      <c r="R6" s="24">
        <v>39</v>
      </c>
      <c r="S6" s="12">
        <v>166</v>
      </c>
      <c r="T6" s="24">
        <v>0</v>
      </c>
      <c r="U6" s="11">
        <v>1</v>
      </c>
      <c r="V6" s="8">
        <f t="shared" si="3"/>
        <v>318</v>
      </c>
    </row>
    <row r="7" spans="2:22" ht="19.2">
      <c r="B7" s="6" t="s">
        <v>81</v>
      </c>
      <c r="C7" s="13">
        <v>37</v>
      </c>
      <c r="D7" s="14">
        <v>241</v>
      </c>
      <c r="E7" s="15">
        <f t="shared" si="0"/>
        <v>278</v>
      </c>
      <c r="F7" s="13">
        <v>167</v>
      </c>
      <c r="G7" s="14">
        <v>111</v>
      </c>
      <c r="H7" s="16">
        <f t="shared" si="1"/>
        <v>278</v>
      </c>
      <c r="I7" s="13">
        <v>31</v>
      </c>
      <c r="J7" s="15">
        <v>4</v>
      </c>
      <c r="K7" s="15">
        <v>51</v>
      </c>
      <c r="L7" s="15">
        <v>157</v>
      </c>
      <c r="M7" s="25">
        <v>30</v>
      </c>
      <c r="N7" s="25">
        <f t="shared" si="2"/>
        <v>273</v>
      </c>
      <c r="O7" s="13">
        <v>0</v>
      </c>
      <c r="P7" s="26">
        <v>1</v>
      </c>
      <c r="Q7" s="29">
        <v>49</v>
      </c>
      <c r="R7" s="26">
        <v>34</v>
      </c>
      <c r="S7" s="15">
        <v>177</v>
      </c>
      <c r="T7" s="24">
        <v>0</v>
      </c>
      <c r="U7" s="25">
        <v>2</v>
      </c>
      <c r="V7" s="8">
        <f t="shared" si="3"/>
        <v>263</v>
      </c>
    </row>
    <row r="8" spans="2:22" ht="19.2">
      <c r="B8" s="6" t="s">
        <v>82</v>
      </c>
      <c r="C8" s="7">
        <v>14</v>
      </c>
      <c r="D8" s="10">
        <v>93</v>
      </c>
      <c r="E8" s="12">
        <f t="shared" si="0"/>
        <v>107</v>
      </c>
      <c r="F8" s="9">
        <v>46</v>
      </c>
      <c r="G8" s="10">
        <v>61</v>
      </c>
      <c r="H8" s="244">
        <f t="shared" si="1"/>
        <v>107</v>
      </c>
      <c r="I8" s="9">
        <v>13</v>
      </c>
      <c r="J8" s="12">
        <v>1</v>
      </c>
      <c r="K8" s="12">
        <v>32</v>
      </c>
      <c r="L8" s="12">
        <v>44</v>
      </c>
      <c r="M8" s="11">
        <v>13</v>
      </c>
      <c r="N8" s="11">
        <f t="shared" si="2"/>
        <v>103</v>
      </c>
      <c r="O8" s="9">
        <v>0</v>
      </c>
      <c r="P8" s="24">
        <v>2</v>
      </c>
      <c r="Q8" s="21">
        <v>10</v>
      </c>
      <c r="R8" s="24">
        <v>14</v>
      </c>
      <c r="S8" s="12">
        <v>80</v>
      </c>
      <c r="T8" s="24">
        <v>0</v>
      </c>
      <c r="U8" s="8">
        <v>1</v>
      </c>
      <c r="V8" s="8">
        <f t="shared" si="3"/>
        <v>107</v>
      </c>
    </row>
    <row r="9" spans="2:22" ht="19.2">
      <c r="B9" s="6" t="s">
        <v>114</v>
      </c>
      <c r="C9" s="9">
        <v>22</v>
      </c>
      <c r="D9" s="10">
        <v>131</v>
      </c>
      <c r="E9" s="12">
        <f t="shared" ref="E9:E10" si="4">SUM(C9:D9)</f>
        <v>153</v>
      </c>
      <c r="F9" s="9">
        <v>70</v>
      </c>
      <c r="G9" s="10">
        <v>83</v>
      </c>
      <c r="H9" s="244">
        <f t="shared" ref="H9:H10" si="5">SUM(F9:G9)</f>
        <v>153</v>
      </c>
      <c r="I9" s="9">
        <v>6</v>
      </c>
      <c r="J9" s="12">
        <v>4</v>
      </c>
      <c r="K9" s="12">
        <v>53</v>
      </c>
      <c r="L9" s="12">
        <v>81</v>
      </c>
      <c r="M9" s="11">
        <v>8</v>
      </c>
      <c r="N9" s="11">
        <f t="shared" ref="N9:N10" si="6">SUM(I9:M9)</f>
        <v>152</v>
      </c>
      <c r="O9" s="9">
        <v>1</v>
      </c>
      <c r="P9" s="24">
        <v>3</v>
      </c>
      <c r="Q9" s="21">
        <v>23</v>
      </c>
      <c r="R9" s="24">
        <v>9</v>
      </c>
      <c r="S9" s="12">
        <v>115</v>
      </c>
      <c r="T9" s="24">
        <v>0</v>
      </c>
      <c r="U9" s="11">
        <v>3</v>
      </c>
      <c r="V9" s="8">
        <f t="shared" si="3"/>
        <v>154</v>
      </c>
    </row>
    <row r="10" spans="2:22" ht="19.2">
      <c r="B10" s="32" t="s">
        <v>117</v>
      </c>
      <c r="C10" s="9">
        <v>27</v>
      </c>
      <c r="D10" s="10">
        <v>196</v>
      </c>
      <c r="E10" s="12">
        <f t="shared" si="4"/>
        <v>223</v>
      </c>
      <c r="F10" s="9">
        <v>88</v>
      </c>
      <c r="G10" s="12">
        <v>135</v>
      </c>
      <c r="H10" s="22">
        <f t="shared" si="5"/>
        <v>223</v>
      </c>
      <c r="I10" s="9">
        <v>4</v>
      </c>
      <c r="J10" s="12">
        <v>13</v>
      </c>
      <c r="K10" s="12">
        <v>57</v>
      </c>
      <c r="L10" s="12">
        <v>120</v>
      </c>
      <c r="M10" s="11">
        <v>32</v>
      </c>
      <c r="N10" s="11">
        <f t="shared" si="6"/>
        <v>226</v>
      </c>
      <c r="O10" s="9">
        <v>0</v>
      </c>
      <c r="P10" s="24">
        <v>0</v>
      </c>
      <c r="Q10" s="21">
        <v>19</v>
      </c>
      <c r="R10" s="24">
        <v>14</v>
      </c>
      <c r="S10" s="12">
        <v>136</v>
      </c>
      <c r="T10" s="24">
        <v>36</v>
      </c>
      <c r="U10" s="11">
        <v>13</v>
      </c>
      <c r="V10" s="11">
        <f t="shared" si="3"/>
        <v>218</v>
      </c>
    </row>
    <row r="11" spans="2:22" ht="19.2">
      <c r="B11" s="6" t="s">
        <v>119</v>
      </c>
      <c r="C11" s="7">
        <v>30</v>
      </c>
      <c r="D11" s="303">
        <v>109</v>
      </c>
      <c r="E11" s="304">
        <v>139</v>
      </c>
      <c r="F11" s="7">
        <v>71</v>
      </c>
      <c r="G11" s="304">
        <v>69</v>
      </c>
      <c r="H11" s="305">
        <v>140</v>
      </c>
      <c r="I11" s="7">
        <v>4</v>
      </c>
      <c r="J11" s="304">
        <v>2</v>
      </c>
      <c r="K11" s="304">
        <v>20</v>
      </c>
      <c r="L11" s="304">
        <v>87</v>
      </c>
      <c r="M11" s="8">
        <v>27</v>
      </c>
      <c r="N11" s="8">
        <v>140</v>
      </c>
      <c r="O11" s="7">
        <v>0</v>
      </c>
      <c r="P11" s="306">
        <v>0</v>
      </c>
      <c r="Q11" s="307">
        <v>9</v>
      </c>
      <c r="R11" s="306">
        <v>1</v>
      </c>
      <c r="S11" s="304">
        <v>88</v>
      </c>
      <c r="T11" s="306">
        <v>34</v>
      </c>
      <c r="U11" s="8">
        <v>5</v>
      </c>
      <c r="V11" s="8">
        <v>137</v>
      </c>
    </row>
    <row r="12" spans="2:22" ht="19.8" thickBot="1">
      <c r="B12" s="37" t="s">
        <v>129</v>
      </c>
      <c r="C12" s="271">
        <v>34</v>
      </c>
      <c r="D12" s="262">
        <v>146</v>
      </c>
      <c r="E12" s="272">
        <f t="shared" ref="E12" si="7">SUM(C12:D12)</f>
        <v>180</v>
      </c>
      <c r="F12" s="271">
        <v>82</v>
      </c>
      <c r="G12" s="272">
        <v>98</v>
      </c>
      <c r="H12" s="273">
        <f t="shared" ref="H12" si="8">SUM(F12:G12)</f>
        <v>180</v>
      </c>
      <c r="I12" s="271">
        <v>4</v>
      </c>
      <c r="J12" s="272">
        <v>5</v>
      </c>
      <c r="K12" s="272">
        <v>34</v>
      </c>
      <c r="L12" s="272">
        <v>103</v>
      </c>
      <c r="M12" s="261">
        <v>34</v>
      </c>
      <c r="N12" s="261">
        <f t="shared" ref="N12" si="9">SUM(I12:M12)</f>
        <v>180</v>
      </c>
      <c r="O12" s="271">
        <v>0</v>
      </c>
      <c r="P12" s="274">
        <v>0</v>
      </c>
      <c r="Q12" s="275">
        <v>4</v>
      </c>
      <c r="R12" s="274">
        <v>2</v>
      </c>
      <c r="S12" s="272">
        <v>116</v>
      </c>
      <c r="T12" s="274">
        <v>56</v>
      </c>
      <c r="U12" s="261">
        <v>1</v>
      </c>
      <c r="V12" s="261">
        <f t="shared" ref="V12" si="10">SUM(O12:U12)</f>
        <v>179</v>
      </c>
    </row>
    <row r="13" spans="2:22" ht="19.8" thickBot="1">
      <c r="B13" s="3" t="s">
        <v>93</v>
      </c>
      <c r="C13" s="17">
        <f>SUM(C5:C12)</f>
        <v>236</v>
      </c>
      <c r="D13" s="18">
        <f t="shared" ref="D13:P13" si="11">SUM(D5:D12)</f>
        <v>1609</v>
      </c>
      <c r="E13" s="17">
        <f t="shared" si="11"/>
        <v>1845</v>
      </c>
      <c r="F13" s="17">
        <f t="shared" si="11"/>
        <v>1065</v>
      </c>
      <c r="G13" s="247">
        <f t="shared" si="11"/>
        <v>781</v>
      </c>
      <c r="H13" s="268">
        <f t="shared" si="11"/>
        <v>1846</v>
      </c>
      <c r="I13" s="18">
        <f t="shared" si="11"/>
        <v>87</v>
      </c>
      <c r="J13" s="27">
        <f t="shared" si="11"/>
        <v>68</v>
      </c>
      <c r="K13" s="27">
        <f t="shared" si="11"/>
        <v>388</v>
      </c>
      <c r="L13" s="27">
        <f t="shared" si="11"/>
        <v>1054</v>
      </c>
      <c r="M13" s="247">
        <f t="shared" si="11"/>
        <v>242</v>
      </c>
      <c r="N13" s="269">
        <f t="shared" si="11"/>
        <v>1839</v>
      </c>
      <c r="O13" s="17">
        <f t="shared" si="11"/>
        <v>8</v>
      </c>
      <c r="P13" s="27">
        <f t="shared" si="11"/>
        <v>36</v>
      </c>
      <c r="Q13" s="27">
        <f t="shared" ref="Q13:U13" si="12">SUM(Q5:Q12)</f>
        <v>323</v>
      </c>
      <c r="R13" s="27">
        <f t="shared" si="12"/>
        <v>156</v>
      </c>
      <c r="S13" s="27">
        <f t="shared" si="12"/>
        <v>1114</v>
      </c>
      <c r="T13" s="27">
        <f t="shared" si="12"/>
        <v>126</v>
      </c>
      <c r="U13" s="247">
        <f t="shared" si="12"/>
        <v>44</v>
      </c>
      <c r="V13" s="269">
        <f>SUM(V5:V12)</f>
        <v>1807</v>
      </c>
    </row>
    <row r="14" spans="2:22" ht="8.4" customHeight="1">
      <c r="B14" s="15"/>
      <c r="C14" s="15"/>
      <c r="D14" s="15"/>
      <c r="E14" s="15"/>
      <c r="F14" s="15"/>
      <c r="G14" s="15"/>
      <c r="H14" s="15"/>
      <c r="I14" s="26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2:22" ht="19.2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2:22" ht="19.2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2:21" ht="19.2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91" spans="2:22" ht="15" customHeight="1"/>
    <row r="93" spans="2:22" ht="21.6">
      <c r="F93" s="348" t="s">
        <v>104</v>
      </c>
      <c r="G93" s="348"/>
      <c r="H93" s="348"/>
      <c r="I93" s="348"/>
      <c r="J93" s="348"/>
      <c r="K93" s="348"/>
      <c r="L93" s="348"/>
      <c r="M93" s="348"/>
      <c r="N93" s="348"/>
    </row>
    <row r="95" spans="2:22" ht="19.2">
      <c r="C95" s="349" t="s">
        <v>87</v>
      </c>
      <c r="D95" s="350"/>
      <c r="E95" s="351"/>
      <c r="F95" s="349" t="s">
        <v>88</v>
      </c>
      <c r="G95" s="350"/>
      <c r="H95" s="351"/>
      <c r="I95" s="349" t="s">
        <v>89</v>
      </c>
      <c r="J95" s="350"/>
      <c r="K95" s="350"/>
      <c r="L95" s="350"/>
      <c r="M95" s="350"/>
      <c r="N95" s="351"/>
      <c r="O95" s="349" t="s">
        <v>90</v>
      </c>
      <c r="P95" s="350"/>
      <c r="Q95" s="350"/>
      <c r="R95" s="350"/>
      <c r="S95" s="350"/>
      <c r="T95" s="350"/>
      <c r="U95" s="351"/>
    </row>
    <row r="96" spans="2:22" ht="19.8" thickBot="1">
      <c r="B96" s="3" t="s">
        <v>2</v>
      </c>
      <c r="C96" s="4" t="s">
        <v>91</v>
      </c>
      <c r="D96" s="30" t="s">
        <v>92</v>
      </c>
      <c r="E96" s="31" t="s">
        <v>93</v>
      </c>
      <c r="F96" s="4" t="s">
        <v>94</v>
      </c>
      <c r="G96" s="30" t="s">
        <v>95</v>
      </c>
      <c r="H96" s="31" t="s">
        <v>93</v>
      </c>
      <c r="I96" s="4" t="s">
        <v>96</v>
      </c>
      <c r="J96" s="19" t="s">
        <v>97</v>
      </c>
      <c r="K96" s="19" t="s">
        <v>98</v>
      </c>
      <c r="L96" s="1" t="s">
        <v>99</v>
      </c>
      <c r="M96" s="1" t="s">
        <v>100</v>
      </c>
      <c r="N96" s="31" t="s">
        <v>93</v>
      </c>
      <c r="O96" s="4" t="s">
        <v>101</v>
      </c>
      <c r="P96" s="19" t="s">
        <v>102</v>
      </c>
      <c r="Q96" s="19">
        <v>7</v>
      </c>
      <c r="R96" s="19">
        <v>8</v>
      </c>
      <c r="S96" s="28">
        <v>10</v>
      </c>
      <c r="T96" s="1">
        <v>11</v>
      </c>
      <c r="U96" s="1" t="s">
        <v>103</v>
      </c>
      <c r="V96" s="31" t="s">
        <v>93</v>
      </c>
    </row>
    <row r="97" spans="2:22" ht="19.2">
      <c r="B97" s="32" t="s">
        <v>79</v>
      </c>
      <c r="C97" s="33">
        <f t="shared" ref="C97:C103" si="13">C5/E5</f>
        <v>8.5972850678733032E-2</v>
      </c>
      <c r="D97" s="34">
        <f t="shared" ref="D97:D102" si="14">D5/E5</f>
        <v>0.91402714932126694</v>
      </c>
      <c r="E97" s="35">
        <f t="shared" ref="E97:E100" si="15">SUM(C97:D97)</f>
        <v>1</v>
      </c>
      <c r="F97" s="33">
        <f t="shared" ref="F97:F102" si="16">F5/H5</f>
        <v>0.70814479638009054</v>
      </c>
      <c r="G97" s="34">
        <f t="shared" ref="G97:G102" si="17">G5/H5</f>
        <v>0.29185520361990952</v>
      </c>
      <c r="H97" s="36">
        <f t="shared" ref="H97:H100" si="18">SUM(F97:G97)</f>
        <v>1</v>
      </c>
      <c r="I97" s="53">
        <f t="shared" ref="I97:I102" si="19">I5/N5</f>
        <v>3.8461538461538464E-2</v>
      </c>
      <c r="J97" s="54">
        <f t="shared" ref="J97:J102" si="20">J5/N5</f>
        <v>6.3348416289592757E-2</v>
      </c>
      <c r="K97" s="54">
        <f t="shared" ref="K97:K102" si="21">K5/N5</f>
        <v>0.18099547511312217</v>
      </c>
      <c r="L97" s="54">
        <f t="shared" ref="L97:L102" si="22">L5/N5</f>
        <v>0.60180995475113119</v>
      </c>
      <c r="M97" s="54">
        <f t="shared" ref="M97:M102" si="23">M5/N5</f>
        <v>0.11538461538461539</v>
      </c>
      <c r="N97" s="35">
        <f t="shared" ref="N97:N100" si="24">SUM(I97:M97)</f>
        <v>1</v>
      </c>
      <c r="O97" s="33">
        <f t="shared" ref="O97:O102" si="25">O5/V5</f>
        <v>1.1600928074245939E-2</v>
      </c>
      <c r="P97" s="55">
        <f t="shared" ref="P97:P102" si="26">P5/V5</f>
        <v>5.1044083526682132E-2</v>
      </c>
      <c r="Q97" s="55">
        <f t="shared" ref="Q97:Q102" si="27">Q5/V5</f>
        <v>0.24825986078886311</v>
      </c>
      <c r="R97" s="55">
        <f t="shared" ref="R97:R102" si="28">R5/V5</f>
        <v>9.9767981438515077E-2</v>
      </c>
      <c r="S97" s="55">
        <f t="shared" ref="S97:S102" si="29">S5/V5</f>
        <v>0.54756380510440839</v>
      </c>
      <c r="T97" s="61">
        <f t="shared" ref="T97:T102" si="30">T5/V5</f>
        <v>0</v>
      </c>
      <c r="U97" s="61">
        <f t="shared" ref="U97:U102" si="31">U5/V5</f>
        <v>4.1763341067285381E-2</v>
      </c>
      <c r="V97" s="35">
        <f t="shared" ref="V97:V103" si="32">SUM(O97:U97)</f>
        <v>1</v>
      </c>
    </row>
    <row r="98" spans="2:22" ht="19.2">
      <c r="B98" s="32" t="s">
        <v>80</v>
      </c>
      <c r="C98" s="33">
        <f t="shared" si="13"/>
        <v>0.10526315789473684</v>
      </c>
      <c r="D98" s="34">
        <f t="shared" si="14"/>
        <v>0.89473684210526316</v>
      </c>
      <c r="E98" s="35">
        <f t="shared" si="15"/>
        <v>1</v>
      </c>
      <c r="F98" s="33">
        <f t="shared" si="16"/>
        <v>0.70588235294117652</v>
      </c>
      <c r="G98" s="34">
        <f t="shared" si="17"/>
        <v>0.29411764705882354</v>
      </c>
      <c r="H98" s="36">
        <f t="shared" si="18"/>
        <v>1</v>
      </c>
      <c r="I98" s="53">
        <f t="shared" si="19"/>
        <v>2.4767801857585141E-2</v>
      </c>
      <c r="J98" s="54">
        <f t="shared" si="20"/>
        <v>3.4055727554179564E-2</v>
      </c>
      <c r="K98" s="54">
        <f t="shared" si="21"/>
        <v>0.18885448916408668</v>
      </c>
      <c r="L98" s="54">
        <f t="shared" si="22"/>
        <v>0.60681114551083593</v>
      </c>
      <c r="M98" s="54">
        <f t="shared" si="23"/>
        <v>0.14551083591331268</v>
      </c>
      <c r="N98" s="35">
        <f t="shared" si="24"/>
        <v>1</v>
      </c>
      <c r="O98" s="33">
        <f t="shared" si="25"/>
        <v>6.2893081761006293E-3</v>
      </c>
      <c r="P98" s="55">
        <f t="shared" si="26"/>
        <v>2.5157232704402517E-2</v>
      </c>
      <c r="Q98" s="55">
        <f t="shared" si="27"/>
        <v>0.32075471698113206</v>
      </c>
      <c r="R98" s="55">
        <f t="shared" si="28"/>
        <v>0.12264150943396226</v>
      </c>
      <c r="S98" s="61">
        <f t="shared" si="29"/>
        <v>0.5220125786163522</v>
      </c>
      <c r="T98" s="61">
        <f t="shared" si="30"/>
        <v>0</v>
      </c>
      <c r="U98" s="61">
        <f t="shared" si="31"/>
        <v>3.1446540880503146E-3</v>
      </c>
      <c r="V98" s="35">
        <f t="shared" si="32"/>
        <v>1</v>
      </c>
    </row>
    <row r="99" spans="2:22" ht="19.2">
      <c r="B99" s="32" t="s">
        <v>81</v>
      </c>
      <c r="C99" s="33">
        <f t="shared" si="13"/>
        <v>0.13309352517985612</v>
      </c>
      <c r="D99" s="34">
        <f t="shared" si="14"/>
        <v>0.86690647482014394</v>
      </c>
      <c r="E99" s="35">
        <f t="shared" si="15"/>
        <v>1</v>
      </c>
      <c r="F99" s="33">
        <f t="shared" si="16"/>
        <v>0.60071942446043169</v>
      </c>
      <c r="G99" s="34">
        <f t="shared" si="17"/>
        <v>0.39928057553956836</v>
      </c>
      <c r="H99" s="36">
        <f t="shared" si="18"/>
        <v>1</v>
      </c>
      <c r="I99" s="53">
        <f t="shared" si="19"/>
        <v>0.11355311355311355</v>
      </c>
      <c r="J99" s="54">
        <f t="shared" si="20"/>
        <v>1.4652014652014652E-2</v>
      </c>
      <c r="K99" s="54">
        <f t="shared" si="21"/>
        <v>0.18681318681318682</v>
      </c>
      <c r="L99" s="54">
        <f t="shared" si="22"/>
        <v>0.57509157509157505</v>
      </c>
      <c r="M99" s="54">
        <f t="shared" si="23"/>
        <v>0.10989010989010989</v>
      </c>
      <c r="N99" s="35">
        <f t="shared" si="24"/>
        <v>1</v>
      </c>
      <c r="O99" s="33">
        <f t="shared" si="25"/>
        <v>0</v>
      </c>
      <c r="P99" s="55">
        <f t="shared" si="26"/>
        <v>3.8022813688212928E-3</v>
      </c>
      <c r="Q99" s="55">
        <f t="shared" si="27"/>
        <v>0.18631178707224336</v>
      </c>
      <c r="R99" s="55">
        <f t="shared" si="28"/>
        <v>0.12927756653992395</v>
      </c>
      <c r="S99" s="55">
        <f t="shared" si="29"/>
        <v>0.6730038022813688</v>
      </c>
      <c r="T99" s="61">
        <f t="shared" si="30"/>
        <v>0</v>
      </c>
      <c r="U99" s="61">
        <f t="shared" si="31"/>
        <v>7.6045627376425855E-3</v>
      </c>
      <c r="V99" s="35">
        <f t="shared" si="32"/>
        <v>0.99999999999999989</v>
      </c>
    </row>
    <row r="100" spans="2:22" ht="19.2">
      <c r="B100" s="32" t="s">
        <v>82</v>
      </c>
      <c r="C100" s="33">
        <f t="shared" si="13"/>
        <v>0.13084112149532709</v>
      </c>
      <c r="D100" s="34">
        <f t="shared" si="14"/>
        <v>0.86915887850467288</v>
      </c>
      <c r="E100" s="35">
        <f t="shared" si="15"/>
        <v>1</v>
      </c>
      <c r="F100" s="33">
        <f t="shared" si="16"/>
        <v>0.42990654205607476</v>
      </c>
      <c r="G100" s="34">
        <f t="shared" si="17"/>
        <v>0.57009345794392519</v>
      </c>
      <c r="H100" s="36">
        <f t="shared" si="18"/>
        <v>1</v>
      </c>
      <c r="I100" s="53">
        <f t="shared" si="19"/>
        <v>0.12621359223300971</v>
      </c>
      <c r="J100" s="54">
        <f t="shared" si="20"/>
        <v>9.7087378640776691E-3</v>
      </c>
      <c r="K100" s="54">
        <f t="shared" si="21"/>
        <v>0.31067961165048541</v>
      </c>
      <c r="L100" s="54">
        <f t="shared" si="22"/>
        <v>0.42718446601941745</v>
      </c>
      <c r="M100" s="54">
        <f t="shared" si="23"/>
        <v>0.12621359223300971</v>
      </c>
      <c r="N100" s="35">
        <f t="shared" si="24"/>
        <v>1</v>
      </c>
      <c r="O100" s="33">
        <f t="shared" si="25"/>
        <v>0</v>
      </c>
      <c r="P100" s="55">
        <f t="shared" si="26"/>
        <v>1.8691588785046728E-2</v>
      </c>
      <c r="Q100" s="55">
        <f t="shared" si="27"/>
        <v>9.3457943925233641E-2</v>
      </c>
      <c r="R100" s="55">
        <f t="shared" si="28"/>
        <v>0.13084112149532709</v>
      </c>
      <c r="S100" s="55">
        <f t="shared" si="29"/>
        <v>0.74766355140186913</v>
      </c>
      <c r="T100" s="61">
        <f t="shared" si="30"/>
        <v>0</v>
      </c>
      <c r="U100" s="61">
        <f t="shared" si="31"/>
        <v>9.3457943925233638E-3</v>
      </c>
      <c r="V100" s="35">
        <f t="shared" si="32"/>
        <v>0.99999999999999989</v>
      </c>
    </row>
    <row r="101" spans="2:22" ht="19.2">
      <c r="B101" s="32" t="s">
        <v>114</v>
      </c>
      <c r="C101" s="33">
        <f t="shared" si="13"/>
        <v>0.1437908496732026</v>
      </c>
      <c r="D101" s="34">
        <f t="shared" si="14"/>
        <v>0.85620915032679734</v>
      </c>
      <c r="E101" s="35">
        <f t="shared" ref="E101" si="33">SUM(C101:D101)</f>
        <v>1</v>
      </c>
      <c r="F101" s="33">
        <f t="shared" si="16"/>
        <v>0.45751633986928103</v>
      </c>
      <c r="G101" s="34">
        <f t="shared" si="17"/>
        <v>0.54248366013071891</v>
      </c>
      <c r="H101" s="36">
        <f t="shared" ref="H101" si="34">SUM(F101:G101)</f>
        <v>1</v>
      </c>
      <c r="I101" s="53">
        <f t="shared" si="19"/>
        <v>3.9473684210526314E-2</v>
      </c>
      <c r="J101" s="54">
        <f t="shared" si="20"/>
        <v>2.6315789473684209E-2</v>
      </c>
      <c r="K101" s="54">
        <f t="shared" si="21"/>
        <v>0.34868421052631576</v>
      </c>
      <c r="L101" s="54">
        <f t="shared" si="22"/>
        <v>0.53289473684210531</v>
      </c>
      <c r="M101" s="54">
        <f t="shared" si="23"/>
        <v>5.2631578947368418E-2</v>
      </c>
      <c r="N101" s="35">
        <f t="shared" ref="N101" si="35">SUM(I101:M101)</f>
        <v>1</v>
      </c>
      <c r="O101" s="33">
        <f t="shared" si="25"/>
        <v>6.4935064935064939E-3</v>
      </c>
      <c r="P101" s="55">
        <f t="shared" si="26"/>
        <v>1.948051948051948E-2</v>
      </c>
      <c r="Q101" s="55">
        <f t="shared" si="27"/>
        <v>0.14935064935064934</v>
      </c>
      <c r="R101" s="55">
        <f t="shared" si="28"/>
        <v>5.844155844155844E-2</v>
      </c>
      <c r="S101" s="55">
        <f t="shared" si="29"/>
        <v>0.74675324675324672</v>
      </c>
      <c r="T101" s="61">
        <f t="shared" si="30"/>
        <v>0</v>
      </c>
      <c r="U101" s="61">
        <f t="shared" si="31"/>
        <v>1.948051948051948E-2</v>
      </c>
      <c r="V101" s="35">
        <f t="shared" si="32"/>
        <v>0.99999999999999989</v>
      </c>
    </row>
    <row r="102" spans="2:22" ht="19.2">
      <c r="B102" s="32" t="s">
        <v>117</v>
      </c>
      <c r="C102" s="33">
        <f t="shared" si="13"/>
        <v>0.1210762331838565</v>
      </c>
      <c r="D102" s="34">
        <f t="shared" si="14"/>
        <v>0.87892376681614348</v>
      </c>
      <c r="E102" s="35">
        <f t="shared" ref="E102:E104" si="36">SUM(C102:D102)</f>
        <v>1</v>
      </c>
      <c r="F102" s="33">
        <f t="shared" si="16"/>
        <v>0.39461883408071746</v>
      </c>
      <c r="G102" s="34">
        <f t="shared" si="17"/>
        <v>0.60538116591928248</v>
      </c>
      <c r="H102" s="36">
        <f t="shared" ref="H102:H104" si="37">SUM(F102:G102)</f>
        <v>1</v>
      </c>
      <c r="I102" s="53">
        <f t="shared" si="19"/>
        <v>1.7699115044247787E-2</v>
      </c>
      <c r="J102" s="54">
        <f t="shared" si="20"/>
        <v>5.7522123893805309E-2</v>
      </c>
      <c r="K102" s="54">
        <f t="shared" si="21"/>
        <v>0.25221238938053098</v>
      </c>
      <c r="L102" s="54">
        <f t="shared" si="22"/>
        <v>0.53097345132743368</v>
      </c>
      <c r="M102" s="54">
        <f t="shared" si="23"/>
        <v>0.1415929203539823</v>
      </c>
      <c r="N102" s="35">
        <f t="shared" ref="N102:N103" si="38">SUM(I102:M102)</f>
        <v>1</v>
      </c>
      <c r="O102" s="33">
        <f t="shared" si="25"/>
        <v>0</v>
      </c>
      <c r="P102" s="55">
        <f t="shared" si="26"/>
        <v>0</v>
      </c>
      <c r="Q102" s="55">
        <f t="shared" si="27"/>
        <v>8.7155963302752298E-2</v>
      </c>
      <c r="R102" s="55">
        <f t="shared" si="28"/>
        <v>6.4220183486238536E-2</v>
      </c>
      <c r="S102" s="55">
        <f t="shared" si="29"/>
        <v>0.62385321100917435</v>
      </c>
      <c r="T102" s="61">
        <f t="shared" si="30"/>
        <v>0.16513761467889909</v>
      </c>
      <c r="U102" s="61">
        <f t="shared" si="31"/>
        <v>5.9633027522935783E-2</v>
      </c>
      <c r="V102" s="35">
        <f t="shared" si="32"/>
        <v>1</v>
      </c>
    </row>
    <row r="103" spans="2:22" ht="19.2">
      <c r="B103" s="32" t="s">
        <v>119</v>
      </c>
      <c r="C103" s="33">
        <f t="shared" si="13"/>
        <v>0.21582733812949639</v>
      </c>
      <c r="D103" s="34">
        <f t="shared" ref="D103:D104" si="39">D11/E11</f>
        <v>0.78417266187050361</v>
      </c>
      <c r="E103" s="35">
        <f t="shared" si="36"/>
        <v>1</v>
      </c>
      <c r="F103" s="33">
        <f t="shared" ref="F103:F104" si="40">F11/H11</f>
        <v>0.50714285714285712</v>
      </c>
      <c r="G103" s="34">
        <f t="shared" ref="G103:G104" si="41">G11/H11</f>
        <v>0.49285714285714288</v>
      </c>
      <c r="H103" s="36">
        <f t="shared" si="37"/>
        <v>1</v>
      </c>
      <c r="I103" s="53">
        <f t="shared" ref="I103" si="42">I11/N11</f>
        <v>2.8571428571428571E-2</v>
      </c>
      <c r="J103" s="54">
        <f t="shared" ref="J103" si="43">J11/N11</f>
        <v>1.4285714285714285E-2</v>
      </c>
      <c r="K103" s="54">
        <f t="shared" ref="K103" si="44">K11/N11</f>
        <v>0.14285714285714285</v>
      </c>
      <c r="L103" s="54">
        <f t="shared" ref="L103" si="45">L11/N11</f>
        <v>0.62142857142857144</v>
      </c>
      <c r="M103" s="54">
        <f t="shared" ref="M103" si="46">M11/N11</f>
        <v>0.19285714285714287</v>
      </c>
      <c r="N103" s="35">
        <f t="shared" si="38"/>
        <v>1</v>
      </c>
      <c r="O103" s="33">
        <f t="shared" ref="O103" si="47">O11/V11</f>
        <v>0</v>
      </c>
      <c r="P103" s="55">
        <f t="shared" ref="P103" si="48">P11/V11</f>
        <v>0</v>
      </c>
      <c r="Q103" s="55">
        <f t="shared" ref="Q103" si="49">Q11/V11</f>
        <v>6.569343065693431E-2</v>
      </c>
      <c r="R103" s="55">
        <f t="shared" ref="R103" si="50">R11/V11</f>
        <v>7.2992700729927005E-3</v>
      </c>
      <c r="S103" s="55">
        <f t="shared" ref="S103" si="51">S11/V11</f>
        <v>0.64233576642335766</v>
      </c>
      <c r="T103" s="61">
        <f t="shared" ref="T103" si="52">T11/V11</f>
        <v>0.24817518248175183</v>
      </c>
      <c r="U103" s="61">
        <f t="shared" ref="U103" si="53">U11/V11</f>
        <v>3.6496350364963501E-2</v>
      </c>
      <c r="V103" s="35">
        <f t="shared" si="32"/>
        <v>1</v>
      </c>
    </row>
    <row r="104" spans="2:22" ht="19.8" thickBot="1">
      <c r="B104" s="37" t="s">
        <v>129</v>
      </c>
      <c r="C104" s="33">
        <f>C12/E12</f>
        <v>0.18888888888888888</v>
      </c>
      <c r="D104" s="34">
        <f t="shared" si="39"/>
        <v>0.81111111111111112</v>
      </c>
      <c r="E104" s="35">
        <f t="shared" si="36"/>
        <v>1</v>
      </c>
      <c r="F104" s="33">
        <f t="shared" si="40"/>
        <v>0.45555555555555555</v>
      </c>
      <c r="G104" s="34">
        <f t="shared" si="41"/>
        <v>0.5444444444444444</v>
      </c>
      <c r="H104" s="36">
        <f t="shared" si="37"/>
        <v>1</v>
      </c>
      <c r="I104" s="53">
        <f t="shared" ref="I104" si="54">I12/N12</f>
        <v>2.2222222222222223E-2</v>
      </c>
      <c r="J104" s="54">
        <f t="shared" ref="J104" si="55">J12/N12</f>
        <v>2.7777777777777776E-2</v>
      </c>
      <c r="K104" s="54">
        <f t="shared" ref="K104" si="56">K12/N12</f>
        <v>0.18888888888888888</v>
      </c>
      <c r="L104" s="54">
        <f t="shared" ref="L104" si="57">L12/N12</f>
        <v>0.57222222222222219</v>
      </c>
      <c r="M104" s="54">
        <f t="shared" ref="M104" si="58">M12/N12</f>
        <v>0.18888888888888888</v>
      </c>
      <c r="N104" s="35">
        <f t="shared" ref="N104" si="59">SUM(I104:M104)</f>
        <v>1</v>
      </c>
      <c r="O104" s="33">
        <f t="shared" ref="O104" si="60">O12/V12</f>
        <v>0</v>
      </c>
      <c r="P104" s="55">
        <f t="shared" ref="P104" si="61">P12/V12</f>
        <v>0</v>
      </c>
      <c r="Q104" s="55">
        <f t="shared" ref="Q104" si="62">Q12/V12</f>
        <v>2.23463687150838E-2</v>
      </c>
      <c r="R104" s="55">
        <f t="shared" ref="R104" si="63">R12/V12</f>
        <v>1.11731843575419E-2</v>
      </c>
      <c r="S104" s="55">
        <f t="shared" ref="S104" si="64">S12/V12</f>
        <v>0.64804469273743015</v>
      </c>
      <c r="T104" s="61">
        <f t="shared" ref="T104" si="65">T12/V12</f>
        <v>0.31284916201117319</v>
      </c>
      <c r="U104" s="61">
        <f t="shared" ref="U104" si="66">U12/V12</f>
        <v>5.5865921787709499E-3</v>
      </c>
      <c r="V104" s="35">
        <f t="shared" ref="V104" si="67">SUM(O104:U104)</f>
        <v>1</v>
      </c>
    </row>
    <row r="105" spans="2:22" ht="19.2">
      <c r="B105" s="50"/>
      <c r="C105" s="296"/>
      <c r="D105" s="296"/>
      <c r="E105" s="296"/>
      <c r="F105" s="296"/>
      <c r="G105" s="296"/>
      <c r="H105" s="297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</row>
    <row r="106" spans="2:22" ht="21.6">
      <c r="H106" s="38" t="s">
        <v>105</v>
      </c>
    </row>
    <row r="107" spans="2:22" ht="8.4" customHeight="1" thickBot="1"/>
    <row r="108" spans="2:22" ht="18.600000000000001" customHeight="1" thickBot="1">
      <c r="B108" s="39" t="s">
        <v>106</v>
      </c>
      <c r="C108" s="40" t="s">
        <v>79</v>
      </c>
      <c r="D108" s="42" t="s">
        <v>107</v>
      </c>
      <c r="E108" s="40" t="s">
        <v>80</v>
      </c>
      <c r="F108" s="41" t="s">
        <v>107</v>
      </c>
      <c r="G108" s="40" t="s">
        <v>81</v>
      </c>
      <c r="H108" s="41" t="s">
        <v>107</v>
      </c>
      <c r="I108" s="40" t="s">
        <v>82</v>
      </c>
      <c r="J108" s="41" t="s">
        <v>107</v>
      </c>
      <c r="K108" s="40" t="s">
        <v>114</v>
      </c>
      <c r="L108" s="41" t="s">
        <v>107</v>
      </c>
      <c r="M108" s="40" t="s">
        <v>118</v>
      </c>
      <c r="N108" s="41" t="s">
        <v>107</v>
      </c>
      <c r="O108" s="40" t="s">
        <v>119</v>
      </c>
      <c r="P108" s="41" t="s">
        <v>107</v>
      </c>
      <c r="Q108" s="40" t="s">
        <v>129</v>
      </c>
      <c r="R108" s="41" t="s">
        <v>107</v>
      </c>
    </row>
    <row r="109" spans="2:22" ht="19.2">
      <c r="B109" s="43" t="s">
        <v>108</v>
      </c>
      <c r="C109" s="44">
        <v>17</v>
      </c>
      <c r="D109" s="45">
        <f>C109/$C$114</f>
        <v>3.8461538461538464E-2</v>
      </c>
      <c r="E109" s="44">
        <v>8</v>
      </c>
      <c r="F109" s="56">
        <f>E109/$E$114</f>
        <v>2.4767801857585141E-2</v>
      </c>
      <c r="G109" s="24">
        <v>31</v>
      </c>
      <c r="H109" s="47">
        <f>G109/$G$114</f>
        <v>0.11355311355311355</v>
      </c>
      <c r="I109" s="57">
        <v>13</v>
      </c>
      <c r="J109" s="47">
        <f>I109/$I$114</f>
        <v>0.12621359223300971</v>
      </c>
      <c r="K109" s="245">
        <v>6</v>
      </c>
      <c r="L109" s="47">
        <f>K109/$K$114</f>
        <v>3.9473684210526314E-2</v>
      </c>
      <c r="M109" s="245">
        <v>4</v>
      </c>
      <c r="N109" s="59">
        <f>M109/$N$10</f>
        <v>1.7699115044247787E-2</v>
      </c>
      <c r="O109" s="245">
        <v>4</v>
      </c>
      <c r="P109" s="59">
        <f>O109/$N$11</f>
        <v>2.8571428571428571E-2</v>
      </c>
      <c r="Q109" s="245">
        <v>4</v>
      </c>
      <c r="R109" s="59">
        <f>Q109/$N$12</f>
        <v>2.2222222222222223E-2</v>
      </c>
    </row>
    <row r="110" spans="2:22" ht="19.2">
      <c r="B110" s="32" t="s">
        <v>109</v>
      </c>
      <c r="C110" s="46">
        <v>28</v>
      </c>
      <c r="D110" s="45">
        <f t="shared" ref="D110:D113" si="68">C110/$C$114</f>
        <v>6.3348416289592757E-2</v>
      </c>
      <c r="E110" s="46">
        <v>11</v>
      </c>
      <c r="F110" s="47">
        <f t="shared" ref="F110:F113" si="69">E110/$E$114</f>
        <v>3.4055727554179564E-2</v>
      </c>
      <c r="G110" s="24">
        <v>4</v>
      </c>
      <c r="H110" s="47">
        <f>G110/$G$114</f>
        <v>1.4652014652014652E-2</v>
      </c>
      <c r="I110" s="22">
        <v>1</v>
      </c>
      <c r="J110" s="47">
        <f t="shared" ref="J110:J113" si="70">I110/$I$114</f>
        <v>9.7087378640776691E-3</v>
      </c>
      <c r="K110" s="246">
        <v>4</v>
      </c>
      <c r="L110" s="47">
        <f t="shared" ref="L110:L113" si="71">K110/$K$114</f>
        <v>2.6315789473684209E-2</v>
      </c>
      <c r="M110" s="58">
        <v>13</v>
      </c>
      <c r="N110" s="59">
        <f t="shared" ref="N110:N113" si="72">M110/$N$10</f>
        <v>5.7522123893805309E-2</v>
      </c>
      <c r="O110" s="58">
        <v>2</v>
      </c>
      <c r="P110" s="59">
        <f t="shared" ref="P110:P114" si="73">O110/$N$11</f>
        <v>1.4285714285714285E-2</v>
      </c>
      <c r="Q110" s="58">
        <v>5</v>
      </c>
      <c r="R110" s="59">
        <f t="shared" ref="R110:R113" si="74">Q110/$N$12</f>
        <v>2.7777777777777776E-2</v>
      </c>
    </row>
    <row r="111" spans="2:22" ht="19.2">
      <c r="B111" s="32" t="s">
        <v>110</v>
      </c>
      <c r="C111" s="46">
        <v>80</v>
      </c>
      <c r="D111" s="45">
        <f t="shared" si="68"/>
        <v>0.18099547511312217</v>
      </c>
      <c r="E111" s="46">
        <v>61</v>
      </c>
      <c r="F111" s="47">
        <f t="shared" si="69"/>
        <v>0.18885448916408668</v>
      </c>
      <c r="G111" s="24">
        <v>51</v>
      </c>
      <c r="H111" s="47">
        <f>G111/$G$114</f>
        <v>0.18681318681318682</v>
      </c>
      <c r="I111" s="22">
        <v>32</v>
      </c>
      <c r="J111" s="47">
        <f t="shared" si="70"/>
        <v>0.31067961165048541</v>
      </c>
      <c r="K111" s="58">
        <v>53</v>
      </c>
      <c r="L111" s="47">
        <f t="shared" si="71"/>
        <v>0.34868421052631576</v>
      </c>
      <c r="M111" s="58">
        <v>57</v>
      </c>
      <c r="N111" s="59">
        <f t="shared" si="72"/>
        <v>0.25221238938053098</v>
      </c>
      <c r="O111" s="58">
        <v>20</v>
      </c>
      <c r="P111" s="59">
        <f t="shared" si="73"/>
        <v>0.14285714285714285</v>
      </c>
      <c r="Q111" s="58">
        <v>34</v>
      </c>
      <c r="R111" s="59">
        <f t="shared" si="74"/>
        <v>0.18888888888888888</v>
      </c>
    </row>
    <row r="112" spans="2:22" ht="19.2">
      <c r="B112" s="32" t="s">
        <v>111</v>
      </c>
      <c r="C112" s="46">
        <v>266</v>
      </c>
      <c r="D112" s="45">
        <f t="shared" si="68"/>
        <v>0.60180995475113119</v>
      </c>
      <c r="E112" s="46">
        <v>196</v>
      </c>
      <c r="F112" s="47">
        <f t="shared" si="69"/>
        <v>0.60681114551083593</v>
      </c>
      <c r="G112" s="24">
        <v>157</v>
      </c>
      <c r="H112" s="47">
        <f>G112/$G$114</f>
        <v>0.57509157509157505</v>
      </c>
      <c r="I112" s="22">
        <v>44</v>
      </c>
      <c r="J112" s="47">
        <f t="shared" si="70"/>
        <v>0.42718446601941745</v>
      </c>
      <c r="K112" s="246">
        <v>81</v>
      </c>
      <c r="L112" s="47">
        <f t="shared" si="71"/>
        <v>0.53289473684210531</v>
      </c>
      <c r="M112" s="58">
        <v>120</v>
      </c>
      <c r="N112" s="59">
        <f t="shared" si="72"/>
        <v>0.53097345132743368</v>
      </c>
      <c r="O112" s="58">
        <v>87</v>
      </c>
      <c r="P112" s="59">
        <f t="shared" si="73"/>
        <v>0.62142857142857144</v>
      </c>
      <c r="Q112" s="58">
        <v>103</v>
      </c>
      <c r="R112" s="59">
        <f t="shared" si="74"/>
        <v>0.57222222222222219</v>
      </c>
    </row>
    <row r="113" spans="2:20" ht="19.2">
      <c r="B113" s="32" t="s">
        <v>123</v>
      </c>
      <c r="C113" s="46">
        <v>51</v>
      </c>
      <c r="D113" s="45">
        <f t="shared" si="68"/>
        <v>0.11538461538461539</v>
      </c>
      <c r="E113" s="46">
        <v>47</v>
      </c>
      <c r="F113" s="45">
        <f t="shared" si="69"/>
        <v>0.14551083591331268</v>
      </c>
      <c r="G113" s="58">
        <v>30</v>
      </c>
      <c r="H113" s="59">
        <f>G113/$G$114</f>
        <v>0.10989010989010989</v>
      </c>
      <c r="I113" s="58">
        <v>13</v>
      </c>
      <c r="J113" s="47">
        <f t="shared" si="70"/>
        <v>0.12621359223300971</v>
      </c>
      <c r="K113" s="58">
        <v>8</v>
      </c>
      <c r="L113" s="47">
        <f t="shared" si="71"/>
        <v>5.2631578947368418E-2</v>
      </c>
      <c r="M113" s="58">
        <v>32</v>
      </c>
      <c r="N113" s="59">
        <f t="shared" si="72"/>
        <v>0.1415929203539823</v>
      </c>
      <c r="O113" s="58">
        <v>27</v>
      </c>
      <c r="P113" s="59">
        <f t="shared" si="73"/>
        <v>0.19285714285714287</v>
      </c>
      <c r="Q113" s="58">
        <v>34</v>
      </c>
      <c r="R113" s="59">
        <f t="shared" si="74"/>
        <v>0.18888888888888888</v>
      </c>
    </row>
    <row r="114" spans="2:20" ht="19.8" thickBot="1">
      <c r="B114" s="37" t="s">
        <v>93</v>
      </c>
      <c r="C114" s="48">
        <f t="shared" ref="C114:J114" si="75">SUM(C109:C113)</f>
        <v>442</v>
      </c>
      <c r="D114" s="49">
        <f t="shared" si="75"/>
        <v>1</v>
      </c>
      <c r="E114" s="48">
        <f t="shared" si="75"/>
        <v>323</v>
      </c>
      <c r="F114" s="49">
        <f t="shared" si="75"/>
        <v>1</v>
      </c>
      <c r="G114" s="48">
        <f t="shared" si="75"/>
        <v>273</v>
      </c>
      <c r="H114" s="49">
        <f t="shared" si="75"/>
        <v>1</v>
      </c>
      <c r="I114" s="60">
        <f t="shared" si="75"/>
        <v>103</v>
      </c>
      <c r="J114" s="49">
        <f t="shared" si="75"/>
        <v>1</v>
      </c>
      <c r="K114" s="60">
        <f t="shared" ref="K114:L114" si="76">SUM(K109:K113)</f>
        <v>152</v>
      </c>
      <c r="L114" s="49">
        <f t="shared" si="76"/>
        <v>1</v>
      </c>
      <c r="M114" s="263">
        <f>SUM(M109:M113)</f>
        <v>226</v>
      </c>
      <c r="N114" s="49">
        <f>SUM(N109:N113)</f>
        <v>1</v>
      </c>
      <c r="O114" s="263">
        <f>SUM(O109:O113)</f>
        <v>140</v>
      </c>
      <c r="P114" s="315">
        <f t="shared" si="73"/>
        <v>1</v>
      </c>
      <c r="Q114" s="263">
        <f>SUM(Q109:Q113)</f>
        <v>180</v>
      </c>
      <c r="R114" s="315">
        <f>Q114/$N$12</f>
        <v>1</v>
      </c>
    </row>
    <row r="115" spans="2:20" ht="19.2">
      <c r="B115" s="50"/>
      <c r="C115" s="51"/>
      <c r="D115" s="52"/>
      <c r="E115" s="51"/>
      <c r="F115" s="52"/>
      <c r="G115" s="51"/>
      <c r="H115" s="52"/>
      <c r="I115" s="51"/>
      <c r="J115" s="52"/>
      <c r="K115" s="51"/>
      <c r="L115" s="52"/>
      <c r="N115" s="52"/>
      <c r="Q115" s="52"/>
      <c r="R115" s="62"/>
      <c r="S115" s="62"/>
      <c r="T115" s="51"/>
    </row>
  </sheetData>
  <mergeCells count="10">
    <mergeCell ref="F93:N93"/>
    <mergeCell ref="C95:E95"/>
    <mergeCell ref="F95:H95"/>
    <mergeCell ref="I95:N95"/>
    <mergeCell ref="O95:U95"/>
    <mergeCell ref="F1:N1"/>
    <mergeCell ref="C3:E3"/>
    <mergeCell ref="F3:H3"/>
    <mergeCell ref="I3:N3"/>
    <mergeCell ref="O3:U3"/>
  </mergeCells>
  <phoneticPr fontId="24"/>
  <printOptions horizontalCentered="1"/>
  <pageMargins left="0.70866141732283505" right="0.70866141732283505" top="0.74803149606299202" bottom="0.74803149606299202" header="0.31496062992126" footer="0.31496062992126"/>
  <pageSetup paperSize="9" scale="82" firstPageNumber="7" orientation="landscape" useFirstPageNumber="1" r:id="rId1"/>
  <headerFooter>
    <oddFooter>&amp;C&amp;P&amp;　　パソコン相談会の統計（相談者の属性）&amp;R座間市パソコンサポートクラブ</oddFooter>
  </headerFooter>
  <ignoredErrors>
    <ignoredError sqref="C9:U9 C5:S8 U5:U8" formulaRange="1"/>
    <ignoredError sqref="V9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相談会参加人数</vt:lpstr>
      <vt:lpstr>館別参加者推移</vt:lpstr>
      <vt:lpstr>月別相談者数の傾向</vt:lpstr>
      <vt:lpstr>相談会内容件数</vt:lpstr>
      <vt:lpstr>18年間の推移</vt:lpstr>
      <vt:lpstr>7年間の推移</vt:lpstr>
      <vt:lpstr>相談者属性</vt:lpstr>
      <vt:lpstr>'18年間の推移'!Print_Area</vt:lpstr>
      <vt:lpstr>相談会参加人数!Print_Area</vt:lpstr>
      <vt:lpstr>相談会内容件数!Print_Area</vt:lpstr>
      <vt:lpstr>相談者属性!Print_Area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kcy</dc:creator>
  <cp:lastModifiedBy>Haruyoshi Endo</cp:lastModifiedBy>
  <cp:lastPrinted>2019-04-19T06:19:00Z</cp:lastPrinted>
  <dcterms:created xsi:type="dcterms:W3CDTF">2012-04-29T08:47:00Z</dcterms:created>
  <dcterms:modified xsi:type="dcterms:W3CDTF">2025-04-13T06:52:52Z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